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8445" windowHeight="5445" firstSheet="3" activeTab="4"/>
  </bookViews>
  <sheets>
    <sheet name="XXXXXX" sheetId="1" state="veryHidden" r:id="rId1"/>
    <sheet name="XXXXX0" sheetId="2" state="veryHidden" r:id="rId2"/>
    <sheet name="XXXXX1" sheetId="3" state="veryHidden" r:id="rId3"/>
    <sheet name="Attach I" sheetId="4" r:id="rId4"/>
    <sheet name="Notes" sheetId="5" r:id="rId5"/>
  </sheets>
  <definedNames>
    <definedName name="_xlnm.Print_Area" localSheetId="3">'Attach I'!$A$1:$E$53</definedName>
    <definedName name="_xlnm.Print_Area" localSheetId="4">'Notes'!$A$1:$G$295</definedName>
  </definedNames>
  <calcPr fullCalcOnLoad="1"/>
</workbook>
</file>

<file path=xl/sharedStrings.xml><?xml version="1.0" encoding="utf-8"?>
<sst xmlns="http://schemas.openxmlformats.org/spreadsheetml/2006/main" count="419" uniqueCount="194">
  <si>
    <t xml:space="preserve"> RM'000 </t>
  </si>
  <si>
    <t xml:space="preserve"> Interest Income </t>
  </si>
  <si>
    <t xml:space="preserve"> Interest Expense </t>
  </si>
  <si>
    <t xml:space="preserve"> Net Interest Income </t>
  </si>
  <si>
    <t xml:space="preserve">  </t>
  </si>
  <si>
    <t>Others</t>
  </si>
  <si>
    <t xml:space="preserve"> Profit Before Taxation (and Zakat)</t>
  </si>
  <si>
    <t>Agriculture</t>
  </si>
  <si>
    <t>Mining and quarrying</t>
  </si>
  <si>
    <t>Manufacturing</t>
  </si>
  <si>
    <t>Electricity, gas and water</t>
  </si>
  <si>
    <t>Construction</t>
  </si>
  <si>
    <t>Purchase of landed property</t>
  </si>
  <si>
    <t>(of which:-</t>
  </si>
  <si>
    <t xml:space="preserve">                     Residential</t>
  </si>
  <si>
    <t xml:space="preserve">                     Non-residential)</t>
  </si>
  <si>
    <t>General commerce</t>
  </si>
  <si>
    <t>Transport, storage and communication</t>
  </si>
  <si>
    <t>Finance, insurance and business service</t>
  </si>
  <si>
    <t>Purchase of securities</t>
  </si>
  <si>
    <t>Purchase of transport vehicles</t>
  </si>
  <si>
    <t>Consumption credit</t>
  </si>
  <si>
    <t>Gross loans, advances and financing</t>
  </si>
  <si>
    <t xml:space="preserve"> Loan and Financing Loss and Provision</t>
  </si>
  <si>
    <t xml:space="preserve"> Non-Interest Income</t>
  </si>
  <si>
    <t xml:space="preserve"> Provision for Commitments and Contingencies</t>
  </si>
  <si>
    <t xml:space="preserve"> Net Income</t>
  </si>
  <si>
    <t xml:space="preserve"> Staff Cost and Overheads</t>
  </si>
  <si>
    <t xml:space="preserve"> Operating Profit</t>
  </si>
  <si>
    <t xml:space="preserve"> Taxation</t>
  </si>
  <si>
    <t xml:space="preserve"> Zakat</t>
  </si>
  <si>
    <t xml:space="preserve"> Profit Attributable to Shareholders</t>
  </si>
  <si>
    <t>Deposits from customers</t>
  </si>
  <si>
    <t xml:space="preserve"> Islamic Banking Income</t>
  </si>
  <si>
    <t>Individual Quarter</t>
  </si>
  <si>
    <t>Current</t>
  </si>
  <si>
    <t>Financial</t>
  </si>
  <si>
    <t>Quarter</t>
  </si>
  <si>
    <t>Corresponding</t>
  </si>
  <si>
    <t>Cumulative Quarter</t>
  </si>
  <si>
    <t>Year-to-date</t>
  </si>
  <si>
    <t>Preceding Year</t>
  </si>
  <si>
    <t>NOTES TO THE ACCOUNTS</t>
  </si>
  <si>
    <t xml:space="preserve">Financial </t>
  </si>
  <si>
    <t>Previous</t>
  </si>
  <si>
    <t>Year-end</t>
  </si>
  <si>
    <t>RM'000</t>
  </si>
  <si>
    <t>Direct credit substitutes</t>
  </si>
  <si>
    <t>Housing loans sold directly and indirectly to</t>
  </si>
  <si>
    <t xml:space="preserve">   Cagamas Berhad</t>
  </si>
  <si>
    <t>Obligations under underwriting agreement</t>
  </si>
  <si>
    <t>Irrevocable commitments to extend credit :</t>
  </si>
  <si>
    <t xml:space="preserve">   - maturity exceeding one year</t>
  </si>
  <si>
    <t xml:space="preserve">   - maturity not exceeding one year</t>
  </si>
  <si>
    <t>Interest rate related contracts</t>
  </si>
  <si>
    <t>Current Financial</t>
  </si>
  <si>
    <t>Group</t>
  </si>
  <si>
    <t>Previous Financial</t>
  </si>
  <si>
    <t>Principal</t>
  </si>
  <si>
    <t>Amount</t>
  </si>
  <si>
    <t>Credit</t>
  </si>
  <si>
    <t>Equivalent</t>
  </si>
  <si>
    <t>Preceding year</t>
  </si>
  <si>
    <t>The Pacific Bank Berhad</t>
  </si>
  <si>
    <t>Turnover</t>
  </si>
  <si>
    <t>Profit before taxation</t>
  </si>
  <si>
    <t>Total assets</t>
  </si>
  <si>
    <t>The Pacific Insurance Berhad</t>
  </si>
  <si>
    <t>Pac Lease Sdn. Bhd.</t>
  </si>
  <si>
    <t>Pacific Mutual Fund Berhad</t>
  </si>
  <si>
    <t>P.B. Holdings Sdn. Bhd.</t>
  </si>
  <si>
    <t>Grand Total</t>
  </si>
  <si>
    <t>Forward foreign exchange contracts</t>
  </si>
  <si>
    <t xml:space="preserve"> Basic Earnings Per Share (sen)</t>
  </si>
  <si>
    <t>P.B. Pacific Sdn. Bhd.</t>
  </si>
  <si>
    <t>P.B. Nominees (Tempatan) Sdn. Bhd.</t>
  </si>
  <si>
    <t>P.B. Nominees (Asing) Sdn. Bhd.</t>
  </si>
  <si>
    <t>Pacific Futures Sdn. Bhd.</t>
  </si>
  <si>
    <t xml:space="preserve">                  One year or less (short-term)</t>
  </si>
  <si>
    <t xml:space="preserve">                  More than one year (medium / long-term)</t>
  </si>
  <si>
    <t xml:space="preserve">      - Secured</t>
  </si>
  <si>
    <t xml:space="preserve">      - Unsecured</t>
  </si>
  <si>
    <t xml:space="preserve">     - Unsecured</t>
  </si>
  <si>
    <t xml:space="preserve">  Unaudited Profit and Loss Account </t>
  </si>
  <si>
    <t xml:space="preserve">   contingencies</t>
  </si>
  <si>
    <t xml:space="preserve">Short-term self-liquidating trade-related </t>
  </si>
  <si>
    <t xml:space="preserve">    contingencies</t>
  </si>
  <si>
    <t xml:space="preserve">Miscellaneous commitments and </t>
  </si>
  <si>
    <t>Certain transaction-related contingent items</t>
  </si>
  <si>
    <t xml:space="preserve">       PURPOSES</t>
  </si>
  <si>
    <t xml:space="preserve">        - Fixed deposits and negotiable instrument of deposits</t>
  </si>
  <si>
    <t>Deposits and placements of banks and other</t>
  </si>
  <si>
    <t xml:space="preserve">     financial institutions</t>
  </si>
  <si>
    <t>Bonds and notes</t>
  </si>
  <si>
    <t xml:space="preserve">               One year or less (short-term)</t>
  </si>
  <si>
    <t xml:space="preserve">               More than one year (medium / long-term)</t>
  </si>
  <si>
    <t>Subordinated term loan</t>
  </si>
  <si>
    <t xml:space="preserve">       (WHICHEVER EARLIER)</t>
  </si>
  <si>
    <t xml:space="preserve"> Share of Profit/(Loss) in an Associated Company</t>
  </si>
  <si>
    <t>RM '000</t>
  </si>
  <si>
    <t xml:space="preserve">               Danamodal bonds</t>
  </si>
  <si>
    <t xml:space="preserve">               Danaharta bonds</t>
  </si>
  <si>
    <t xml:space="preserve">               Banker acceptances</t>
  </si>
  <si>
    <t>1 month</t>
  </si>
  <si>
    <t>or less</t>
  </si>
  <si>
    <t>&gt;1 - 3</t>
  </si>
  <si>
    <t>months</t>
  </si>
  <si>
    <t>&gt;3 - 6</t>
  </si>
  <si>
    <t>Items</t>
  </si>
  <si>
    <t xml:space="preserve">         - forwards</t>
  </si>
  <si>
    <t xml:space="preserve">         - swaps</t>
  </si>
  <si>
    <t xml:space="preserve">         - options</t>
  </si>
  <si>
    <t xml:space="preserve">         - futures</t>
  </si>
  <si>
    <t xml:space="preserve">        - equity futures</t>
  </si>
  <si>
    <t xml:space="preserve">        - commodity futures</t>
  </si>
  <si>
    <t xml:space="preserve">        - equity options</t>
  </si>
  <si>
    <t xml:space="preserve">  Foreign exchange related contracts</t>
  </si>
  <si>
    <t xml:space="preserve">  Interest rate related contracts</t>
  </si>
  <si>
    <t xml:space="preserve">  Equity and commodity related contracts</t>
  </si>
  <si>
    <t xml:space="preserve">  Total</t>
  </si>
  <si>
    <t>Foreign exchange, interest rate and equity and commodity related contracts are subject to market risk</t>
  </si>
  <si>
    <t>and credit risk.</t>
  </si>
  <si>
    <t xml:space="preserve">Market risk </t>
  </si>
  <si>
    <t>Market risk is the potential change in value caused by movement in market rates or prices. The contractual</t>
  </si>
  <si>
    <t xml:space="preserve">amounts stated above provide only a measure of involvement in these types of transactions and do not </t>
  </si>
  <si>
    <t xml:space="preserve">represent the amount subject to market risk. Exposure to market risk may be reduced through offsetting on </t>
  </si>
  <si>
    <t>Credit risk</t>
  </si>
  <si>
    <t xml:space="preserve">               Quoted securities</t>
  </si>
  <si>
    <t xml:space="preserve">Credit risk arises from the possibility that a counter-party may be unable to meet the terms of a contract in </t>
  </si>
  <si>
    <t xml:space="preserve">      </t>
  </si>
  <si>
    <t xml:space="preserve">     The accounting policies and method of computation in the quarterly financial statements are similar </t>
  </si>
  <si>
    <t>-</t>
  </si>
  <si>
    <t xml:space="preserve">      Group is a financial institution.</t>
  </si>
  <si>
    <t>function of maturity dates and market rates or prices</t>
  </si>
  <si>
    <t>Real Estate</t>
  </si>
  <si>
    <t xml:space="preserve">THE PACIFIC BANK BERHAD </t>
  </si>
  <si>
    <t xml:space="preserve">       In the normal course of business, the Bank and the Group make various commitments and incur </t>
  </si>
  <si>
    <t xml:space="preserve">       certain contingent liabilities with legal recourse to its customers. No material losses are anticipated </t>
  </si>
  <si>
    <t xml:space="preserve">       as a result of these transactions.</t>
  </si>
  <si>
    <t>1.  Accounting Policies</t>
  </si>
  <si>
    <t>Add / (Less) Consolidation Adjustments</t>
  </si>
  <si>
    <t>Profit / (loss) before taxation</t>
  </si>
  <si>
    <t>Relating accounting policies</t>
  </si>
  <si>
    <t xml:space="preserve">Unmatured forward exchange contracts are valued at forward rates at the balance sheet date, applicable </t>
  </si>
  <si>
    <t>to their respective dates of maturity and unrealised gains and lossess are recognised in the profit and loss</t>
  </si>
  <si>
    <t>accounts for the year.</t>
  </si>
  <si>
    <t>6.   The amount of profits on sale of investment securities of the Group for the current financial year</t>
  </si>
  <si>
    <t xml:space="preserve"> Net Banking income</t>
  </si>
  <si>
    <t xml:space="preserve">7.   Particulars of purchase or disposal of quoted securities are exempted by the Exchange as the </t>
  </si>
  <si>
    <t xml:space="preserve">      restructuring and discontinuing operations.</t>
  </si>
  <si>
    <t xml:space="preserve">             For the Financial Quarter Ended 31 March, 2000</t>
  </si>
  <si>
    <t xml:space="preserve"> Minority Interests</t>
  </si>
  <si>
    <t xml:space="preserve"> Profit After Taxation But Before Minority Interests</t>
  </si>
  <si>
    <t>2.   There was no exceptional item for the financial period ended 31 March, 2000.</t>
  </si>
  <si>
    <t>3.   There was no extraordinary item for the financial period ended 31 March, 2000.</t>
  </si>
  <si>
    <t xml:space="preserve">8.   There were no changes in the business activities and long term investments of the Group for the </t>
  </si>
  <si>
    <t xml:space="preserve">      current financial period including business combination, acquisition or disposal of subsidiaries,</t>
  </si>
  <si>
    <t xml:space="preserve">10.  The business operations of the Group have not been affected by any material seasonal or cyclical </t>
  </si>
  <si>
    <t xml:space="preserve">        factors.</t>
  </si>
  <si>
    <t xml:space="preserve">       financial period ended 31 March, 2000.</t>
  </si>
  <si>
    <t xml:space="preserve">      Risk-weighted exposures of the Group as at 31 March, 2000 are as follows : </t>
  </si>
  <si>
    <t>and off-balance sheet positions. As at end of the financial period 31 March, 2000, the amount of</t>
  </si>
  <si>
    <t>(1999 : RM 438,000).</t>
  </si>
  <si>
    <t>which the Bank has a gain position. As at end of the financial period 31 March, 2000, the amount</t>
  </si>
  <si>
    <t xml:space="preserve">(1999 : RM 80,000). This amount will increase or decrease over the life of the contracts, mainly as a </t>
  </si>
  <si>
    <t xml:space="preserve"> Fully Diluted Earnings Per Share (sen) </t>
  </si>
  <si>
    <t xml:space="preserve">11.  There was an increase of 382,800 shares pursuant to the Employees Share Option Scheme during the </t>
  </si>
  <si>
    <t>contracts which were not hedged and, hence, exposed to market risk was RM 16,698,000</t>
  </si>
  <si>
    <t>of credit risk, measured in terms of the cost to replace the profitable contracts, was RM 2,515,000</t>
  </si>
  <si>
    <t xml:space="preserve">     to those adopted in the annual financial statements for the year ended 31 December, 1999 other than</t>
  </si>
  <si>
    <t xml:space="preserve">     the change in calculation of earnings per ordinary share which is in line with the issue of MASB   </t>
  </si>
  <si>
    <t xml:space="preserve">     Standard 13 (Earnings Per Share) for financial statements covering financial periods beginning on or </t>
  </si>
  <si>
    <t xml:space="preserve">     had been recomputed based on this new accounting standard.</t>
  </si>
  <si>
    <t xml:space="preserve">     after 1 January, 2000. For comparison purpose, earnings per ordinary share for the comparative figures </t>
  </si>
  <si>
    <t>12. DEPOSITS AND PLACEMENT OF FINANCIAL INSTITUTIONS AND DEBT SECURITIES</t>
  </si>
  <si>
    <t>13. COMMITMENTS AND CONTINGENCIES</t>
  </si>
  <si>
    <t>14. VALUE OF CONTRACTS CLASSIFIED BY REMAINING PERIOD TO MATURITY / NEXT REPRICING</t>
  </si>
  <si>
    <t>15. There was no pending material litigation as at 31 March, 2000.</t>
  </si>
  <si>
    <t>16. SEGMENTAL REPORTING ON REVENUE, PROFIT AND ASSETS</t>
  </si>
  <si>
    <t>5.   There was no pre-acquisition profits for the current financial year to date.</t>
  </si>
  <si>
    <t xml:space="preserve">       to date are as follows :</t>
  </si>
  <si>
    <t xml:space="preserve">     There was no sale of properties for the current financial year to date.</t>
  </si>
  <si>
    <t xml:space="preserve">17. SEGMENTAL REPORTING ON LOANS, ADVANCES AND FINANCING ANALYSED BY THEIR ECONOMIC </t>
  </si>
  <si>
    <t>&gt;6-12</t>
  </si>
  <si>
    <t>4.   There was a write-back of RM 3,163,000 in taxation due to over-provision in respect of prior year.</t>
  </si>
  <si>
    <t xml:space="preserve">       over the first quarter 1999 which recorded a loss of RM9.7 million.  The significant turnaround is due to</t>
  </si>
  <si>
    <t xml:space="preserve">       the strong performance of all companies within the Group, in the light of improved operating environment.</t>
  </si>
  <si>
    <r>
      <t>20.</t>
    </r>
    <r>
      <rPr>
        <sz val="10"/>
        <rFont val="Arial"/>
        <family val="2"/>
      </rPr>
      <t xml:space="preserve"> No dividend has been recomended.</t>
    </r>
  </si>
  <si>
    <t xml:space="preserve">       for the remaining part of the year.</t>
  </si>
  <si>
    <r>
      <t xml:space="preserve">19. </t>
    </r>
    <r>
      <rPr>
        <sz val="10"/>
        <rFont val="Arial"/>
        <family val="2"/>
      </rPr>
      <t xml:space="preserve">With strong and sustained economic recovery, the Group is optimistic of continued good performance </t>
    </r>
  </si>
  <si>
    <r>
      <t xml:space="preserve">18. </t>
    </r>
    <r>
      <rPr>
        <sz val="10"/>
        <rFont val="Arial"/>
        <family val="2"/>
      </rPr>
      <t>The Group's profit before tax of RM43.4 million for the first quarter 2000 is a significant improvement</t>
    </r>
  </si>
  <si>
    <t xml:space="preserve">9.   The Bank and Malayan Banking Berhad have mutually agreed to further extend the Memorandum </t>
  </si>
  <si>
    <t xml:space="preserve">       of Understanding till 31 July, 2000 to facilitate the merger process.</t>
  </si>
  <si>
    <t>2</t>
  </si>
</sst>
</file>

<file path=xl/styles.xml><?xml version="1.0" encoding="utf-8"?>
<styleSheet xmlns="http://schemas.openxmlformats.org/spreadsheetml/2006/main">
  <numFmts count="7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_)\ ;\(#,##0\)\ "/>
    <numFmt numFmtId="185" formatCode="#,##0.00_)\ ;\(#,##0.00\)\ "/>
    <numFmt numFmtId="186" formatCode="#,##0.0_)\ ;\(#,##0.0\)\ "/>
    <numFmt numFmtId="187" formatCode="0.0"/>
    <numFmt numFmtId="188" formatCode="#,##0.0"/>
    <numFmt numFmtId="189" formatCode="0.0%"/>
    <numFmt numFmtId="190" formatCode="#,##0.0_);[Red]\(#,##0.0\)"/>
    <numFmt numFmtId="191" formatCode="_(* #,##0.0_);_(* \(#,##0.0\);_(* &quot;-&quot;??_);_(@_)"/>
    <numFmt numFmtId="192" formatCode="_(* #,##0_);_(* \(#,##0\);_(* &quot;-&quot;??_);_(@_)"/>
    <numFmt numFmtId="193" formatCode="#,##0.000_);[Red]\(#,##0.000\)"/>
    <numFmt numFmtId="194" formatCode="0_);\(0\)"/>
    <numFmt numFmtId="195" formatCode="&quot;$&quot;#,##0.00"/>
    <numFmt numFmtId="196" formatCode="\1."/>
    <numFmt numFmtId="197" formatCode="mmm\-yyyy"/>
    <numFmt numFmtId="198" formatCode="mmmm\-yyyy"/>
    <numFmt numFmtId="199" formatCode="mmmm\ yyyy"/>
    <numFmt numFmtId="200" formatCode="mmmm\-yy"/>
    <numFmt numFmtId="201" formatCode="#,##0.000"/>
    <numFmt numFmtId="202" formatCode="#,##0.0000"/>
    <numFmt numFmtId="203" formatCode="#,##0.00000"/>
    <numFmt numFmtId="204" formatCode="#,##0.000000"/>
    <numFmt numFmtId="205" formatCode="mmmm\ d\,\ yyyy"/>
    <numFmt numFmtId="206" formatCode="00000"/>
    <numFmt numFmtId="207" formatCode="&quot;Rm &quot;#,##0_);\(&quot;Rm &quot;#,##0\)"/>
    <numFmt numFmtId="208" formatCode="&quot;Rm &quot;#,##0_);[Red]\(&quot;Rm &quot;#,##0\)"/>
    <numFmt numFmtId="209" formatCode="&quot;Rm &quot;#,##0.00_);\(&quot;Rm &quot;#,##0.00\)"/>
    <numFmt numFmtId="210" formatCode="&quot;Rm &quot;#,##0.00_);[Red]\(&quot;Rm &quot;#,##0.00\)"/>
    <numFmt numFmtId="211" formatCode="_(&quot;Rm &quot;* #,##0_);_(&quot;Rm &quot;* \(#,##0\);_(&quot;Rm &quot;* &quot;-&quot;_);_(@_)"/>
    <numFmt numFmtId="212" formatCode="_(&quot;Rm &quot;* #,##0.00_);_(&quot;Rm &quot;* \(#,##0.00\);_(&quot;Rm &quot;* &quot;-&quot;??_);_(@_)"/>
    <numFmt numFmtId="213" formatCode="&quot;Rm&quot;#,##0_);\(&quot;Rm&quot;#,##0\)"/>
    <numFmt numFmtId="214" formatCode="&quot;Rm&quot;#,##0_);[Red]\(&quot;Rm&quot;#,##0\)"/>
    <numFmt numFmtId="215" formatCode="&quot;Rm&quot;#,##0.00_);\(&quot;Rm&quot;#,##0.00\)"/>
    <numFmt numFmtId="216" formatCode="&quot;Rm&quot;#,##0.00_);[Red]\(&quot;Rm&quot;#,##0.00\)"/>
    <numFmt numFmtId="217" formatCode="_(&quot;Rm&quot;* #,##0_);_(&quot;Rm&quot;* \(#,##0\);_(&quot;Rm&quot;* &quot;-&quot;_);_(@_)"/>
    <numFmt numFmtId="218" formatCode="_(&quot;Rm&quot;* #,##0.00_);_(&quot;Rm&quot;* \(#,##0.00\);_(&quot;Rm&quot;* &quot;-&quot;??_);_(@_)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0.000%"/>
    <numFmt numFmtId="225" formatCode="0.0000000000"/>
    <numFmt numFmtId="226" formatCode="0.00000000000"/>
    <numFmt numFmtId="227" formatCode="0.000000000"/>
    <numFmt numFmtId="228" formatCode="0.00000000"/>
    <numFmt numFmtId="229" formatCode="_(* #,##0.000_);_(* \(#,##0.000\);_(* &quot;-&quot;??_);_(@_)"/>
    <numFmt numFmtId="230" formatCode="_(* #,##0.0000_);_(* \(#,##0.0000\);_(* &quot;-&quot;??_);_(@_)"/>
    <numFmt numFmtId="231" formatCode="_(* #,##0.000000_);_(* \(#,##0.000000\);_(* &quot;-&quot;??_);_(@_)"/>
    <numFmt numFmtId="232" formatCode="_(* #,##0.00000_);_(* \(#,##0.00000\);_(* &quot;-&quot;??_);_(@_)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Book Antiqua"/>
      <family val="1"/>
    </font>
    <font>
      <sz val="11"/>
      <name val="MS Sans Serif"/>
      <family val="2"/>
    </font>
    <font>
      <sz val="12"/>
      <name val="Book Antiqua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.5"/>
      <name val="Courier"/>
      <family val="0"/>
    </font>
    <font>
      <sz val="10"/>
      <color indexed="8"/>
      <name val="Arial"/>
      <family val="2"/>
    </font>
    <font>
      <sz val="8"/>
      <name val="Times New Roman"/>
      <family val="0"/>
    </font>
    <font>
      <sz val="8"/>
      <name val="Arial"/>
      <family val="2"/>
    </font>
    <font>
      <sz val="12"/>
      <name val="·s²Ó©úÅé"/>
      <family val="0"/>
    </font>
    <font>
      <sz val="10"/>
      <name val="Helv"/>
      <family val="0"/>
    </font>
    <font>
      <sz val="10"/>
      <name val="Bookman Old Style"/>
      <family val="0"/>
    </font>
    <font>
      <b/>
      <sz val="9.85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Geneva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9"/>
      <name val="Times New Roman"/>
      <family val="0"/>
    </font>
    <font>
      <sz val="8"/>
      <name val="MS Sans Serif"/>
      <family val="0"/>
    </font>
    <font>
      <sz val="10"/>
      <name val="Antique Olive"/>
      <family val="0"/>
    </font>
    <font>
      <sz val="10"/>
      <name val="Times New Roman"/>
      <family val="0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Helvetica"/>
      <family val="2"/>
    </font>
    <font>
      <sz val="12"/>
      <name val="Univers Condensed"/>
      <family val="2"/>
    </font>
    <font>
      <sz val="9.85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>
      <alignment/>
      <protection locked="0"/>
    </xf>
    <xf numFmtId="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 locked="0"/>
    </xf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0" applyProtection="0">
      <alignment/>
    </xf>
    <xf numFmtId="0" fontId="11" fillId="0" borderId="0" applyProtection="0">
      <alignment/>
    </xf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 locked="0"/>
    </xf>
    <xf numFmtId="42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>
      <alignment horizontal="center"/>
      <protection locked="0"/>
    </xf>
    <xf numFmtId="44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9" fillId="0" borderId="0" applyFill="0" applyBorder="0" applyAlignment="0">
      <protection/>
    </xf>
    <xf numFmtId="2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Fill="0" applyBorder="0" applyAlignment="0"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7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3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8" fontId="13" fillId="0" borderId="0">
      <alignment horizontal="right" vertical="top"/>
      <protection/>
    </xf>
    <xf numFmtId="0" fontId="1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7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37" fontId="9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32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3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32" fillId="0" borderId="0" applyNumberFormat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3" fontId="13" fillId="0" borderId="0">
      <alignment/>
      <protection/>
    </xf>
    <xf numFmtId="0" fontId="31" fillId="0" borderId="0">
      <alignment/>
      <protection/>
    </xf>
    <xf numFmtId="3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38" fontId="13" fillId="0" borderId="0">
      <alignment horizontal="right" vertical="top"/>
      <protection/>
    </xf>
    <xf numFmtId="0" fontId="12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9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" fontId="35" fillId="0" borderId="0">
      <alignment/>
      <protection locked="0"/>
    </xf>
    <xf numFmtId="10" fontId="11" fillId="0" borderId="0" applyFont="0" applyFill="0" applyBorder="0" applyAlignment="0" applyProtection="0"/>
    <xf numFmtId="10" fontId="1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>
      <protection/>
    </xf>
    <xf numFmtId="49" fontId="11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1" fillId="0" borderId="3" applyNumberFormat="0" applyFont="0" applyFill="0" applyAlignment="0" applyProtection="0"/>
  </cellStyleXfs>
  <cellXfs count="65">
    <xf numFmtId="0" fontId="0" fillId="0" borderId="0" xfId="0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38" fontId="9" fillId="0" borderId="0" xfId="28" applyNumberFormat="1" applyFont="1" applyAlignment="1">
      <alignment horizontal="right"/>
    </xf>
    <xf numFmtId="38" fontId="9" fillId="0" borderId="4" xfId="28" applyNumberFormat="1" applyFont="1" applyBorder="1" applyAlignment="1">
      <alignment horizontal="right"/>
    </xf>
    <xf numFmtId="38" fontId="9" fillId="0" borderId="0" xfId="28" applyNumberFormat="1" applyFont="1" applyBorder="1" applyAlignment="1">
      <alignment horizontal="right"/>
    </xf>
    <xf numFmtId="38" fontId="9" fillId="0" borderId="5" xfId="28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8" fontId="9" fillId="0" borderId="6" xfId="28" applyNumberFormat="1" applyFont="1" applyBorder="1" applyAlignment="1">
      <alignment horizontal="right"/>
    </xf>
    <xf numFmtId="38" fontId="9" fillId="0" borderId="7" xfId="28" applyNumberFormat="1" applyFont="1" applyBorder="1" applyAlignment="1">
      <alignment horizontal="right"/>
    </xf>
    <xf numFmtId="37" fontId="9" fillId="0" borderId="0" xfId="0" applyNumberFormat="1" applyFont="1" applyAlignment="1">
      <alignment/>
    </xf>
    <xf numFmtId="37" fontId="7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38" fontId="9" fillId="0" borderId="0" xfId="28" applyNumberFormat="1" applyFont="1" applyAlignment="1">
      <alignment/>
    </xf>
    <xf numFmtId="38" fontId="9" fillId="0" borderId="6" xfId="0" applyNumberFormat="1" applyFont="1" applyBorder="1" applyAlignment="1">
      <alignment/>
    </xf>
    <xf numFmtId="38" fontId="9" fillId="0" borderId="6" xfId="28" applyNumberFormat="1" applyFont="1" applyBorder="1" applyAlignment="1">
      <alignment/>
    </xf>
    <xf numFmtId="38" fontId="9" fillId="0" borderId="0" xfId="28" applyNumberFormat="1" applyFont="1" applyBorder="1" applyAlignment="1">
      <alignment/>
    </xf>
    <xf numFmtId="37" fontId="9" fillId="0" borderId="0" xfId="0" applyNumberFormat="1" applyFont="1" applyAlignment="1" quotePrefix="1">
      <alignment horizontal="center"/>
    </xf>
    <xf numFmtId="0" fontId="9" fillId="0" borderId="0" xfId="0" applyFont="1" applyAlignment="1" quotePrefix="1">
      <alignment horizontal="right"/>
    </xf>
    <xf numFmtId="0" fontId="9" fillId="0" borderId="0" xfId="0" applyFont="1" applyAlignment="1" quotePrefix="1">
      <alignment horizontal="center"/>
    </xf>
    <xf numFmtId="0" fontId="9" fillId="0" borderId="6" xfId="0" applyFont="1" applyBorder="1" applyAlignment="1">
      <alignment horizontal="right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>
      <alignment horizontal="center"/>
    </xf>
    <xf numFmtId="37" fontId="9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7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38" fontId="9" fillId="0" borderId="0" xfId="28" applyNumberFormat="1" applyFont="1" applyBorder="1" applyAlignment="1" quotePrefix="1">
      <alignment horizontal="right"/>
    </xf>
    <xf numFmtId="38" fontId="9" fillId="0" borderId="6" xfId="28" applyNumberFormat="1" applyFont="1" applyBorder="1" applyAlignment="1" quotePrefix="1">
      <alignment horizontal="right"/>
    </xf>
    <xf numFmtId="37" fontId="8" fillId="0" borderId="0" xfId="0" applyNumberFormat="1" applyFont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 quotePrefix="1">
      <alignment horizontal="right"/>
    </xf>
    <xf numFmtId="38" fontId="9" fillId="0" borderId="0" xfId="0" applyNumberFormat="1" applyFont="1" applyAlignment="1">
      <alignment/>
    </xf>
    <xf numFmtId="37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37" fontId="9" fillId="0" borderId="6" xfId="0" applyNumberFormat="1" applyFont="1" applyBorder="1" applyAlignment="1">
      <alignment horizontal="right"/>
    </xf>
    <xf numFmtId="37" fontId="8" fillId="0" borderId="0" xfId="0" applyNumberFormat="1" applyFont="1" applyBorder="1" applyAlignment="1" quotePrefix="1">
      <alignment horizontal="center"/>
    </xf>
    <xf numFmtId="37" fontId="9" fillId="0" borderId="0" xfId="0" applyNumberFormat="1" applyFont="1" applyBorder="1" applyAlignment="1" quotePrefix="1">
      <alignment horizontal="right"/>
    </xf>
    <xf numFmtId="37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7" fontId="8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37" fontId="9" fillId="0" borderId="6" xfId="0" applyNumberFormat="1" applyFont="1" applyBorder="1" applyAlignment="1" quotePrefix="1">
      <alignment horizontal="right"/>
    </xf>
    <xf numFmtId="0" fontId="8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Continuous"/>
    </xf>
    <xf numFmtId="14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14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794">
    <cellStyle name="Normal" xfId="0"/>
    <cellStyle name="Calc Currency (0)" xfId="15"/>
    <cellStyle name="Calc Percent (0)" xfId="16"/>
    <cellStyle name="Calc Percent (0)_Central US Region SM" xfId="17"/>
    <cellStyle name="Calc Percent (0)_East" xfId="18"/>
    <cellStyle name="Calc Percent (0)_East US Region SM" xfId="19"/>
    <cellStyle name="Calc Percent (0)_West" xfId="20"/>
    <cellStyle name="Calc Percent (0)_West US Region SM" xfId="21"/>
    <cellStyle name="Calc Percent (1)" xfId="22"/>
    <cellStyle name="Calc Percent (1)_Central US Region SM" xfId="23"/>
    <cellStyle name="Calc Percent (1)_East" xfId="24"/>
    <cellStyle name="Calc Percent (1)_East US Region SM" xfId="25"/>
    <cellStyle name="Calc Percent (1)_West" xfId="26"/>
    <cellStyle name="Calc Percent (1)_West US Region SM" xfId="27"/>
    <cellStyle name="Comma" xfId="28"/>
    <cellStyle name="Comma [0]" xfId="29"/>
    <cellStyle name="Comma [0]_12~3SO2" xfId="30"/>
    <cellStyle name="Comma [0]_BINV" xfId="31"/>
    <cellStyle name="Comma [0]_BINV_1" xfId="32"/>
    <cellStyle name="Comma [0]_BINV_BINV" xfId="33"/>
    <cellStyle name="Comma [0]_Channel Table" xfId="34"/>
    <cellStyle name="Comma [0]_Full Year FY96" xfId="35"/>
    <cellStyle name="Comma [0]_Full Year FY96_BINV" xfId="36"/>
    <cellStyle name="Comma [0]_Full Year FY96_BINV_1" xfId="37"/>
    <cellStyle name="Comma [0]_Full Year FY96_BINV_BINV" xfId="38"/>
    <cellStyle name="Comma [0]_laroux" xfId="39"/>
    <cellStyle name="Comma [0]_laroux_1" xfId="40"/>
    <cellStyle name="Comma [0]_laroux_1_12~3SO2" xfId="41"/>
    <cellStyle name="Comma [0]_laroux_1_BINV" xfId="42"/>
    <cellStyle name="Comma [0]_laroux_1_BINV_1" xfId="43"/>
    <cellStyle name="Comma [0]_laroux_1_BINV_BINV" xfId="44"/>
    <cellStyle name="Comma [0]_laroux_12~3SO2" xfId="45"/>
    <cellStyle name="Comma [0]_laroux_12~3SO2_BINV" xfId="46"/>
    <cellStyle name="Comma [0]_laroux_12~3SO2_BINV_1" xfId="47"/>
    <cellStyle name="Comma [0]_laroux_12~3SO2_BINV_BINV" xfId="48"/>
    <cellStyle name="Comma [0]_laroux_2" xfId="49"/>
    <cellStyle name="Comma [0]_laroux_2_12~3SO2" xfId="50"/>
    <cellStyle name="Comma [0]_laroux_2_12~3SO2_BINV" xfId="51"/>
    <cellStyle name="Comma [0]_laroux_2_12~3SO2_BINV_BINV" xfId="52"/>
    <cellStyle name="Comma [0]_laroux_2_BINV" xfId="53"/>
    <cellStyle name="Comma [0]_laroux_2_BINV_BINV" xfId="54"/>
    <cellStyle name="Comma [0]_laroux_3" xfId="55"/>
    <cellStyle name="Comma [0]_laroux_3_BINV" xfId="56"/>
    <cellStyle name="Comma [0]_laroux_BINV" xfId="57"/>
    <cellStyle name="Comma [0]_laroux_BINV_BINV" xfId="58"/>
    <cellStyle name="Comma [0]_laroux_MATERAL2" xfId="59"/>
    <cellStyle name="Comma [0]_laroux_MATERAL2_BINV" xfId="60"/>
    <cellStyle name="Comma [0]_laroux_MATERAL2_BINV_BINV" xfId="61"/>
    <cellStyle name="Comma [0]_laroux_mud plant bolted" xfId="62"/>
    <cellStyle name="Comma [0]_laroux_mud plant bolted_BINV" xfId="63"/>
    <cellStyle name="Comma [0]_MACRO1.XLM" xfId="64"/>
    <cellStyle name="Comma [0]_MATERAL2" xfId="65"/>
    <cellStyle name="Comma [0]_MATERAL2_BINV" xfId="66"/>
    <cellStyle name="Comma [0]_MBS-HQ" xfId="67"/>
    <cellStyle name="Comma [0]_mud plant bolted" xfId="68"/>
    <cellStyle name="Comma [0]_mud plant bolted_BINV" xfId="69"/>
    <cellStyle name="Comma [0]_mud plant bolted_BINV_BINV" xfId="70"/>
    <cellStyle name="Comma [0]_P&amp;L" xfId="71"/>
    <cellStyle name="Comma [0]_Page 8" xfId="72"/>
    <cellStyle name="Comma [0]_Page 8_BINV" xfId="73"/>
    <cellStyle name="Comma [0]_Page 9" xfId="74"/>
    <cellStyle name="Comma [0]_Page 9_BINV" xfId="75"/>
    <cellStyle name="Comma [0]_Payroll YTD" xfId="76"/>
    <cellStyle name="Comma [0]_PERSONAL" xfId="77"/>
    <cellStyle name="Comma [0]_PERSONAL_1" xfId="78"/>
    <cellStyle name="Comma [0]_PERSONAL_1_BINV" xfId="79"/>
    <cellStyle name="Comma [0]_Q1 FY96" xfId="80"/>
    <cellStyle name="Comma [0]_Q1 FY96_BINV" xfId="81"/>
    <cellStyle name="Comma [0]_Q1 FY96_BINV_1" xfId="82"/>
    <cellStyle name="Comma [0]_Q1 FY96_BINV_BINV" xfId="83"/>
    <cellStyle name="Comma [0]_Q2 FY96" xfId="84"/>
    <cellStyle name="Comma [0]_Q2 FY96_BINV" xfId="85"/>
    <cellStyle name="Comma [0]_Q2 FY96_BINV_1" xfId="86"/>
    <cellStyle name="Comma [0]_Q2 FY96_BINV_BINV" xfId="87"/>
    <cellStyle name="Comma [0]_Q3 FY96" xfId="88"/>
    <cellStyle name="Comma [0]_Q3 FY96_BINV" xfId="89"/>
    <cellStyle name="Comma [0]_Q3 FY96_BINV_1" xfId="90"/>
    <cellStyle name="Comma [0]_Q3 FY96_BINV_BINV" xfId="91"/>
    <cellStyle name="Comma [0]_Q4 FY96" xfId="92"/>
    <cellStyle name="Comma [0]_Q4 FY96_BINV" xfId="93"/>
    <cellStyle name="Comma [0]_Q4 FY96_BINV_1" xfId="94"/>
    <cellStyle name="Comma [0]_Q4 FY96_BINV_BINV" xfId="95"/>
    <cellStyle name="Comma [0]_QTR94_95" xfId="96"/>
    <cellStyle name="Comma [0]_QTR94_95_BINV" xfId="97"/>
    <cellStyle name="Comma [0]_QTR94_95_BINV_1" xfId="98"/>
    <cellStyle name="Comma [0]_QTR94_95_BINV_BINV" xfId="99"/>
    <cellStyle name="Comma [0]_r1" xfId="100"/>
    <cellStyle name="Comma [0]_r1_BINV" xfId="101"/>
    <cellStyle name="Comma [0]_r1_BINV_1" xfId="102"/>
    <cellStyle name="Comma [0]_r1_BINV_BINV" xfId="103"/>
    <cellStyle name="Comma [0]_Sheet1" xfId="104"/>
    <cellStyle name="Comma [0]_Sheet1_1" xfId="105"/>
    <cellStyle name="Comma [0]_Sheet1_1_BINV" xfId="106"/>
    <cellStyle name="Comma [0]_Sheet1_BINV" xfId="107"/>
    <cellStyle name="Comma [0]_Sheet1_BINV_1" xfId="108"/>
    <cellStyle name="Comma [0]_Sheet1_Book6" xfId="109"/>
    <cellStyle name="Comma [0]_Sheet1_laroux" xfId="110"/>
    <cellStyle name="Comma [0]_Sheet1_laroux_BINV" xfId="111"/>
    <cellStyle name="Comma [0]_Sheet1_laroux_BINV_1" xfId="112"/>
    <cellStyle name="Comma [0]_Sheet1_laroux_BINV_BINV" xfId="113"/>
    <cellStyle name="Comma [0]_Sheet1_PERSONAL" xfId="114"/>
    <cellStyle name="Comma [0]_Sheet4" xfId="115"/>
    <cellStyle name="Comma [0]_Summary (2)" xfId="116"/>
    <cellStyle name="Comma_12~3SO2" xfId="117"/>
    <cellStyle name="Comma_BINV" xfId="118"/>
    <cellStyle name="Comma_BINV_1" xfId="119"/>
    <cellStyle name="Comma_BINV_1_BINV" xfId="120"/>
    <cellStyle name="Comma_BINV_2" xfId="121"/>
    <cellStyle name="Comma_BINV_BINV" xfId="122"/>
    <cellStyle name="Comma_Channel Table" xfId="123"/>
    <cellStyle name="Comma_Full Year FY96" xfId="124"/>
    <cellStyle name="Comma_Full Year FY96_BINV" xfId="125"/>
    <cellStyle name="Comma_Full Year FY96_BINV_1" xfId="126"/>
    <cellStyle name="Comma_Full Year FY96_BINV_BINV" xfId="127"/>
    <cellStyle name="Comma_laroux" xfId="128"/>
    <cellStyle name="Comma_laroux_1" xfId="129"/>
    <cellStyle name="Comma_laroux_1_12~3SO2" xfId="130"/>
    <cellStyle name="Comma_laroux_1_BINV" xfId="131"/>
    <cellStyle name="Comma_laroux_1_BINV_1" xfId="132"/>
    <cellStyle name="Comma_laroux_1_BINV_BINV" xfId="133"/>
    <cellStyle name="Comma_laroux_12~3SO2" xfId="134"/>
    <cellStyle name="Comma_laroux_12~3SO2_BINV" xfId="135"/>
    <cellStyle name="Comma_laroux_12~3SO2_BINV_1" xfId="136"/>
    <cellStyle name="Comma_laroux_12~3SO2_BINV_BINV" xfId="137"/>
    <cellStyle name="Comma_laroux_2" xfId="138"/>
    <cellStyle name="Comma_laroux_2_12~3SO2" xfId="139"/>
    <cellStyle name="Comma_laroux_2_12~3SO2_BINV" xfId="140"/>
    <cellStyle name="Comma_laroux_2_12~3SO2_BINV_BINV" xfId="141"/>
    <cellStyle name="Comma_laroux_2_BINV" xfId="142"/>
    <cellStyle name="Comma_laroux_2_BINV_BINV" xfId="143"/>
    <cellStyle name="Comma_laroux_3" xfId="144"/>
    <cellStyle name="Comma_laroux_3_BINV" xfId="145"/>
    <cellStyle name="Comma_laroux_BINV" xfId="146"/>
    <cellStyle name="Comma_laroux_BINV_BINV" xfId="147"/>
    <cellStyle name="Comma_MACRO1.XLM" xfId="148"/>
    <cellStyle name="Comma_MATERAL2" xfId="149"/>
    <cellStyle name="Comma_MATERAL2_BINV" xfId="150"/>
    <cellStyle name="Comma_MBS-HQ" xfId="151"/>
    <cellStyle name="Comma_mud plant bolted" xfId="152"/>
    <cellStyle name="Comma_P&amp;L" xfId="153"/>
    <cellStyle name="Comma_Page 8" xfId="154"/>
    <cellStyle name="Comma_Page 8_BINV" xfId="155"/>
    <cellStyle name="Comma_Page 9" xfId="156"/>
    <cellStyle name="Comma_Page 9_BINV" xfId="157"/>
    <cellStyle name="Comma_Payroll YTD" xfId="158"/>
    <cellStyle name="Comma_PERSONAL" xfId="159"/>
    <cellStyle name="Comma_PERSONAL_1" xfId="160"/>
    <cellStyle name="Comma_PERSONAL_1_BINV" xfId="161"/>
    <cellStyle name="Comma_PERSONAL_BINV" xfId="162"/>
    <cellStyle name="Comma_PERSONAL_BINV_1" xfId="163"/>
    <cellStyle name="Comma_PERSONAL_BINV_1_BINV" xfId="164"/>
    <cellStyle name="Comma_PERSONAL_BINV_2" xfId="165"/>
    <cellStyle name="Comma_Q1 FY96" xfId="166"/>
    <cellStyle name="Comma_Q1 FY96_BINV" xfId="167"/>
    <cellStyle name="Comma_Q1 FY96_BINV_1" xfId="168"/>
    <cellStyle name="Comma_Q1 FY96_BINV_BINV" xfId="169"/>
    <cellStyle name="Comma_Q2 FY96" xfId="170"/>
    <cellStyle name="Comma_Q2 FY96_BINV" xfId="171"/>
    <cellStyle name="Comma_Q2 FY96_BINV_1" xfId="172"/>
    <cellStyle name="Comma_Q2 FY96_BINV_BINV" xfId="173"/>
    <cellStyle name="Comma_Q3 FY96" xfId="174"/>
    <cellStyle name="Comma_Q3 FY96_BINV" xfId="175"/>
    <cellStyle name="Comma_Q3 FY96_BINV_1" xfId="176"/>
    <cellStyle name="Comma_Q3 FY96_BINV_BINV" xfId="177"/>
    <cellStyle name="Comma_Q4 FY96" xfId="178"/>
    <cellStyle name="Comma_Q4 FY96_BINV" xfId="179"/>
    <cellStyle name="Comma_Q4 FY96_BINV_1" xfId="180"/>
    <cellStyle name="Comma_Q4 FY96_BINV_BINV" xfId="181"/>
    <cellStyle name="Comma_QTR94_95" xfId="182"/>
    <cellStyle name="Comma_QTR94_95_BINV" xfId="183"/>
    <cellStyle name="Comma_QTR94_95_BINV_1" xfId="184"/>
    <cellStyle name="Comma_QTR94_95_BINV_BINV" xfId="185"/>
    <cellStyle name="Comma_r1" xfId="186"/>
    <cellStyle name="Comma_r1_BINV" xfId="187"/>
    <cellStyle name="Comma_r1_BINV_1" xfId="188"/>
    <cellStyle name="Comma_r1_BINV_BINV" xfId="189"/>
    <cellStyle name="Comma_Sheet1" xfId="190"/>
    <cellStyle name="Comma_Sheet1_1" xfId="191"/>
    <cellStyle name="Comma_Sheet1_1_BINV" xfId="192"/>
    <cellStyle name="Comma_Sheet1_BINV" xfId="193"/>
    <cellStyle name="Comma_Sheet1_BINV_1" xfId="194"/>
    <cellStyle name="Comma_Sheet1_Book6" xfId="195"/>
    <cellStyle name="Comma_Sheet1_laroux" xfId="196"/>
    <cellStyle name="Comma_Sheet1_laroux_BINV" xfId="197"/>
    <cellStyle name="Comma_Sheet1_laroux_BINV_1" xfId="198"/>
    <cellStyle name="Comma_Sheet1_laroux_BINV_BINV" xfId="199"/>
    <cellStyle name="Comma_Sheet1_PERSONAL" xfId="200"/>
    <cellStyle name="Comma_Sheet4" xfId="201"/>
    <cellStyle name="Comma_Summary (2)" xfId="202"/>
    <cellStyle name="Comma0" xfId="203"/>
    <cellStyle name="Currency" xfId="204"/>
    <cellStyle name="Currency [0]" xfId="205"/>
    <cellStyle name="Currency [0]_12~3SO2" xfId="206"/>
    <cellStyle name="Currency [0]_BINV" xfId="207"/>
    <cellStyle name="Currency [0]_BINV_1" xfId="208"/>
    <cellStyle name="Currency [0]_BINV_2" xfId="209"/>
    <cellStyle name="Currency [0]_BINV_3" xfId="210"/>
    <cellStyle name="Currency [0]_BINV_BINV" xfId="211"/>
    <cellStyle name="Currency [0]_Channel Table" xfId="212"/>
    <cellStyle name="Currency [0]_Full Year FY96" xfId="213"/>
    <cellStyle name="Currency [0]_laroux" xfId="214"/>
    <cellStyle name="Currency [0]_laroux_1" xfId="215"/>
    <cellStyle name="Currency [0]_laroux_1_12~3SO2" xfId="216"/>
    <cellStyle name="Currency [0]_laroux_1_BINV" xfId="217"/>
    <cellStyle name="Currency [0]_laroux_1_BINV_1" xfId="218"/>
    <cellStyle name="Currency [0]_laroux_1_BINV_BINV" xfId="219"/>
    <cellStyle name="Currency [0]_laroux_12~3SO2" xfId="220"/>
    <cellStyle name="Currency [0]_laroux_2" xfId="221"/>
    <cellStyle name="Currency [0]_laroux_2_12~3SO2" xfId="222"/>
    <cellStyle name="Currency [0]_laroux_2_12~3SO2_BINV" xfId="223"/>
    <cellStyle name="Currency [0]_laroux_2_12~3SO2_BINV_BINV" xfId="224"/>
    <cellStyle name="Currency [0]_laroux_2_BINV" xfId="225"/>
    <cellStyle name="Currency [0]_laroux_2_BINV_1" xfId="226"/>
    <cellStyle name="Currency [0]_laroux_3" xfId="227"/>
    <cellStyle name="Currency [0]_laroux_3_12~3SO2" xfId="228"/>
    <cellStyle name="Currency [0]_laroux_3_12~3SO2_BINV" xfId="229"/>
    <cellStyle name="Currency [0]_laroux_3_BINV" xfId="230"/>
    <cellStyle name="Currency [0]_laroux_3_BINV_1" xfId="231"/>
    <cellStyle name="Currency [0]_laroux_4" xfId="232"/>
    <cellStyle name="Currency [0]_laroux_4_BINV" xfId="233"/>
    <cellStyle name="Currency [0]_laroux_BINV" xfId="234"/>
    <cellStyle name="Currency [0]_laroux_MATERAL2" xfId="235"/>
    <cellStyle name="Currency [0]_laroux_mud plant bolted" xfId="236"/>
    <cellStyle name="Currency [0]_laroux_mud plant bolted_BINV" xfId="237"/>
    <cellStyle name="Currency [0]_MACRO1.XLM" xfId="238"/>
    <cellStyle name="Currency [0]_MATERAL2" xfId="239"/>
    <cellStyle name="Currency [0]_MATERAL2_BINV" xfId="240"/>
    <cellStyle name="Currency [0]_MBS-HQ" xfId="241"/>
    <cellStyle name="Currency [0]_mud plant bolted" xfId="242"/>
    <cellStyle name="Currency [0]_P&amp;L" xfId="243"/>
    <cellStyle name="Currency [0]_Page 8" xfId="244"/>
    <cellStyle name="Currency [0]_Page 9" xfId="245"/>
    <cellStyle name="Currency [0]_Payroll YTD" xfId="246"/>
    <cellStyle name="Currency [0]_PERSONAL" xfId="247"/>
    <cellStyle name="Currency [0]_PERSONAL_1" xfId="248"/>
    <cellStyle name="Currency [0]_PERSONAL_1_BINV" xfId="249"/>
    <cellStyle name="Currency [0]_Q1 FY96" xfId="250"/>
    <cellStyle name="Currency [0]_Q2 FY96" xfId="251"/>
    <cellStyle name="Currency [0]_Q3 FY96" xfId="252"/>
    <cellStyle name="Currency [0]_Q4 FY96" xfId="253"/>
    <cellStyle name="Currency [0]_QTR94_95" xfId="254"/>
    <cellStyle name="Currency [0]_r1" xfId="255"/>
    <cellStyle name="Currency [0]_r1_BINV" xfId="256"/>
    <cellStyle name="Currency [0]_r1_BINV_BINV" xfId="257"/>
    <cellStyle name="Currency [0]_Sheet1" xfId="258"/>
    <cellStyle name="Currency [0]_Sheet1_1" xfId="259"/>
    <cellStyle name="Currency [0]_Sheet1_BINV" xfId="260"/>
    <cellStyle name="Currency [0]_Sheet1_Book6" xfId="261"/>
    <cellStyle name="Currency [0]_Sheet1_laroux" xfId="262"/>
    <cellStyle name="Currency [0]_Sheet1_PERSONAL" xfId="263"/>
    <cellStyle name="Currency [0]_Sheet4" xfId="264"/>
    <cellStyle name="Currency [0]_Summary (2)" xfId="265"/>
    <cellStyle name="Currency_12~3SO2" xfId="266"/>
    <cellStyle name="Currency_BINV" xfId="267"/>
    <cellStyle name="Currency_BINV_1" xfId="268"/>
    <cellStyle name="Currency_BINV_1_BINV" xfId="269"/>
    <cellStyle name="Currency_BINV_1_BINV_1" xfId="270"/>
    <cellStyle name="Currency_BINV_2" xfId="271"/>
    <cellStyle name="Currency_BINV_2_BINV" xfId="272"/>
    <cellStyle name="Currency_BINV_3" xfId="273"/>
    <cellStyle name="Currency_BINV_4" xfId="274"/>
    <cellStyle name="Currency_BINV_5" xfId="275"/>
    <cellStyle name="Currency_BINV_BINV" xfId="276"/>
    <cellStyle name="Currency_Channel Table" xfId="277"/>
    <cellStyle name="Currency_Full Year FY96" xfId="278"/>
    <cellStyle name="Currency_laroux" xfId="279"/>
    <cellStyle name="Currency_laroux_1" xfId="280"/>
    <cellStyle name="Currency_laroux_1_12~3SO2" xfId="281"/>
    <cellStyle name="Currency_laroux_1_BINV" xfId="282"/>
    <cellStyle name="Currency_laroux_1_BINV_1" xfId="283"/>
    <cellStyle name="Currency_laroux_1_BINV_BINV" xfId="284"/>
    <cellStyle name="Currency_laroux_12~3SO2" xfId="285"/>
    <cellStyle name="Currency_laroux_2" xfId="286"/>
    <cellStyle name="Currency_laroux_2_12~3SO2" xfId="287"/>
    <cellStyle name="Currency_laroux_2_12~3SO2_BINV" xfId="288"/>
    <cellStyle name="Currency_laroux_2_12~3SO2_BINV_BINV" xfId="289"/>
    <cellStyle name="Currency_laroux_2_BINV" xfId="290"/>
    <cellStyle name="Currency_laroux_2_BINV_1" xfId="291"/>
    <cellStyle name="Currency_laroux_3" xfId="292"/>
    <cellStyle name="Currency_laroux_3_12~3SO2" xfId="293"/>
    <cellStyle name="Currency_laroux_3_12~3SO2_BINV" xfId="294"/>
    <cellStyle name="Currency_laroux_3_BINV" xfId="295"/>
    <cellStyle name="Currency_laroux_3_BINV_1" xfId="296"/>
    <cellStyle name="Currency_laroux_4" xfId="297"/>
    <cellStyle name="Currency_laroux_4_BINV" xfId="298"/>
    <cellStyle name="Currency_laroux_BINV" xfId="299"/>
    <cellStyle name="Currency_MACRO1.XLM" xfId="300"/>
    <cellStyle name="Currency_MATERAL2" xfId="301"/>
    <cellStyle name="Currency_MATERAL2_BINV" xfId="302"/>
    <cellStyle name="Currency_MBS-HQ" xfId="303"/>
    <cellStyle name="Currency_mud plant bolted" xfId="304"/>
    <cellStyle name="Currency_mud plant bolted_BINV" xfId="305"/>
    <cellStyle name="Currency_mud plant bolted_BINV_1" xfId="306"/>
    <cellStyle name="Currency_P&amp;L" xfId="307"/>
    <cellStyle name="Currency_Page 8" xfId="308"/>
    <cellStyle name="Currency_Page 9" xfId="309"/>
    <cellStyle name="Currency_Payroll YTD" xfId="310"/>
    <cellStyle name="Currency_PERSONAL" xfId="311"/>
    <cellStyle name="Currency_PERSONAL_1" xfId="312"/>
    <cellStyle name="Currency_PERSONAL_1_BINV" xfId="313"/>
    <cellStyle name="Currency_PERSONAL_BINV" xfId="314"/>
    <cellStyle name="Currency_Q1 FY96" xfId="315"/>
    <cellStyle name="Currency_Q2 FY96" xfId="316"/>
    <cellStyle name="Currency_Q3 FY96" xfId="317"/>
    <cellStyle name="Currency_Q4 FY96" xfId="318"/>
    <cellStyle name="Currency_QTR94_95" xfId="319"/>
    <cellStyle name="Currency_r1" xfId="320"/>
    <cellStyle name="Currency_r1_BINV" xfId="321"/>
    <cellStyle name="Currency_r1_BINV_BINV" xfId="322"/>
    <cellStyle name="Currency_Sheet1" xfId="323"/>
    <cellStyle name="Currency_Sheet1_1" xfId="324"/>
    <cellStyle name="Currency_Sheet1_BINV" xfId="325"/>
    <cellStyle name="Currency_Sheet1_Book6" xfId="326"/>
    <cellStyle name="Currency_Sheet1_laroux" xfId="327"/>
    <cellStyle name="Currency_Sheet1_PERSONAL" xfId="328"/>
    <cellStyle name="Currency_Sheet4" xfId="329"/>
    <cellStyle name="Currency_Summary (2)" xfId="330"/>
    <cellStyle name="Currency0" xfId="331"/>
    <cellStyle name="Date" xfId="332"/>
    <cellStyle name="Enter Currency (0)" xfId="333"/>
    <cellStyle name="Fixed" xfId="334"/>
    <cellStyle name="Followed Hyperlink" xfId="335"/>
    <cellStyle name="Header1" xfId="336"/>
    <cellStyle name="Header2" xfId="337"/>
    <cellStyle name="Heading 1" xfId="338"/>
    <cellStyle name="Heading 2" xfId="339"/>
    <cellStyle name="Hyperlink" xfId="340"/>
    <cellStyle name="Hyperlink_BINV" xfId="341"/>
    <cellStyle name="Link Currency (0)" xfId="342"/>
    <cellStyle name="Normal_#10-Headcount" xfId="343"/>
    <cellStyle name="Normal_#5-Headcount_1" xfId="344"/>
    <cellStyle name="Normal_#6-Headcount" xfId="345"/>
    <cellStyle name="Normal_$per hd metrics(8)" xfId="346"/>
    <cellStyle name="Normal_12~3SO2" xfId="347"/>
    <cellStyle name="Normal_AMS-RPT" xfId="348"/>
    <cellStyle name="Normal_Approved_Not_Shipping_1" xfId="349"/>
    <cellStyle name="Normal_April" xfId="350"/>
    <cellStyle name="Normal_Assortment &amp; Depth" xfId="351"/>
    <cellStyle name="Normal_Assortment-DMR" xfId="352"/>
    <cellStyle name="Normal_Assortment-Retail" xfId="353"/>
    <cellStyle name="Normal_Attach Rates" xfId="354"/>
    <cellStyle name="Normal_AUGPG5.XLS" xfId="355"/>
    <cellStyle name="Normal_Bid" xfId="356"/>
    <cellStyle name="Normal_BINV" xfId="357"/>
    <cellStyle name="Normal_BINV_1" xfId="358"/>
    <cellStyle name="Normal_BINV_2" xfId="359"/>
    <cellStyle name="Normal_BINV_3" xfId="360"/>
    <cellStyle name="Normal_BINV_4" xfId="361"/>
    <cellStyle name="Normal_BINV_5" xfId="362"/>
    <cellStyle name="Normal_BINV_6" xfId="363"/>
    <cellStyle name="Normal_BINV_7" xfId="364"/>
    <cellStyle name="Normal_Book2" xfId="365"/>
    <cellStyle name="Normal_Bus. Impact" xfId="366"/>
    <cellStyle name="Normal_Canada" xfId="367"/>
    <cellStyle name="Normal_Capital" xfId="368"/>
    <cellStyle name="Normal_Capital (2)" xfId="369"/>
    <cellStyle name="Normal_Central" xfId="370"/>
    <cellStyle name="Normal_Central (2)" xfId="371"/>
    <cellStyle name="Normal_Central US Region SM" xfId="372"/>
    <cellStyle name="Normal_CentralLicense (2)" xfId="373"/>
    <cellStyle name="Normal_Certs Q2" xfId="374"/>
    <cellStyle name="Normal_Certs Q2 (2)" xfId="375"/>
    <cellStyle name="Normal_Channel - Actual" xfId="376"/>
    <cellStyle name="Normal_Channel Table" xfId="377"/>
    <cellStyle name="Normal_Channel Table_1" xfId="378"/>
    <cellStyle name="Normal_Channel Table_1_Macro2" xfId="379"/>
    <cellStyle name="Normal_Channel Table_1_Module1" xfId="380"/>
    <cellStyle name="Normal_Channel Table_2" xfId="381"/>
    <cellStyle name="Normal_Channel Table_Channel Table" xfId="382"/>
    <cellStyle name="Normal_Channel Table_Macro2" xfId="383"/>
    <cellStyle name="Normal_Channel Table_Module1" xfId="384"/>
    <cellStyle name="Normal_Chart Data" xfId="385"/>
    <cellStyle name="Normal_ChartData" xfId="386"/>
    <cellStyle name="Normal_Code" xfId="387"/>
    <cellStyle name="Normal_Competitive Environment" xfId="388"/>
    <cellStyle name="Normal_CompetitiveEnvironment (2)" xfId="389"/>
    <cellStyle name="Normal_Cons - Actual" xfId="390"/>
    <cellStyle name="Normal_Consol WW Hdct Pivot" xfId="391"/>
    <cellStyle name="Normal_Consulting" xfId="392"/>
    <cellStyle name="Normal_Cost Control" xfId="393"/>
    <cellStyle name="Normal_Cost Summ" xfId="394"/>
    <cellStyle name="Normal_Cover" xfId="395"/>
    <cellStyle name="Normal_Cover_WW_MCS" xfId="396"/>
    <cellStyle name="Normal_Cust Type" xfId="397"/>
    <cellStyle name="Normal_D&amp;H &amp; GT 051796" xfId="398"/>
    <cellStyle name="Normal_Dashboard - Chicago" xfId="399"/>
    <cellStyle name="Normal_Data" xfId="400"/>
    <cellStyle name="Normal_Data for Geog" xfId="401"/>
    <cellStyle name="Normal_data_1" xfId="402"/>
    <cellStyle name="Normal_Data_2" xfId="403"/>
    <cellStyle name="Normal_DECFLASH" xfId="404"/>
    <cellStyle name="Normal_Departments" xfId="405"/>
    <cellStyle name="Normal_Dialog1" xfId="406"/>
    <cellStyle name="Normal_Dialog1_1" xfId="407"/>
    <cellStyle name="Normal_Dialog1_1_BINV" xfId="408"/>
    <cellStyle name="Normal_Dialog1_1_Dialog1" xfId="409"/>
    <cellStyle name="Normal_Dialog1_1_Headcount" xfId="410"/>
    <cellStyle name="Normal_Dialog1_1_MCOE Analysis" xfId="411"/>
    <cellStyle name="Normal_Dialog1_1_MCOE Definition" xfId="412"/>
    <cellStyle name="Normal_Dialog1_1_Mktg Summ" xfId="413"/>
    <cellStyle name="Normal_Dialog1_1_Module1" xfId="414"/>
    <cellStyle name="Normal_Dialog1_1_Module1_1" xfId="415"/>
    <cellStyle name="Normal_Dialog1_1_Module1_Dialog1" xfId="416"/>
    <cellStyle name="Normal_Dialog1_1_Module1_WW_MCS" xfId="417"/>
    <cellStyle name="Normal_Dialog1_1_OpEx Discussion" xfId="418"/>
    <cellStyle name="Normal_Dialog1_1_OpEx Statment" xfId="419"/>
    <cellStyle name="Normal_Dialog1_1_Payroll" xfId="420"/>
    <cellStyle name="Normal_Dialog1_1_Summary" xfId="421"/>
    <cellStyle name="Normal_Dialog1_1_Trend OpEx" xfId="422"/>
    <cellStyle name="Normal_Dialog1_1_WW_MCS" xfId="423"/>
    <cellStyle name="Normal_Dialog1_2" xfId="424"/>
    <cellStyle name="Normal_Dialog1_2_Headcount" xfId="425"/>
    <cellStyle name="Normal_Dialog1_2_MCOE Analysis" xfId="426"/>
    <cellStyle name="Normal_Dialog1_2_MCOE Definition" xfId="427"/>
    <cellStyle name="Normal_Dialog1_2_Mktg Summ" xfId="428"/>
    <cellStyle name="Normal_Dialog1_2_Module1" xfId="429"/>
    <cellStyle name="Normal_Dialog1_2_Module1_Dialog1" xfId="430"/>
    <cellStyle name="Normal_Dialog1_2_OpEx Discussion" xfId="431"/>
    <cellStyle name="Normal_Dialog1_2_OpEx Statment" xfId="432"/>
    <cellStyle name="Normal_Dialog1_2_Payroll" xfId="433"/>
    <cellStyle name="Normal_Dialog1_2_Summary" xfId="434"/>
    <cellStyle name="Normal_Dialog1_2_Trend OpEx" xfId="435"/>
    <cellStyle name="Normal_Dialog1_2_WW_MCS" xfId="436"/>
    <cellStyle name="Normal_Dialog1_3" xfId="437"/>
    <cellStyle name="Normal_Dialog1_BINV" xfId="438"/>
    <cellStyle name="Normal_Dialog1_Dialog1" xfId="439"/>
    <cellStyle name="Normal_Dialog1_Dialog1_1" xfId="440"/>
    <cellStyle name="Normal_Dialog1_Headcount" xfId="441"/>
    <cellStyle name="Normal_Dialog1_MCOE Analysis" xfId="442"/>
    <cellStyle name="Normal_Dialog1_MCOE Definition" xfId="443"/>
    <cellStyle name="Normal_Dialog1_Mktg Summ" xfId="444"/>
    <cellStyle name="Normal_Dialog1_Module1" xfId="445"/>
    <cellStyle name="Normal_Dialog1_Module1_1" xfId="446"/>
    <cellStyle name="Normal_Dialog1_Module1_1_Dialog1" xfId="447"/>
    <cellStyle name="Normal_Dialog1_Module1_1_WW_MCS" xfId="448"/>
    <cellStyle name="Normal_Dialog1_Module1_2" xfId="449"/>
    <cellStyle name="Normal_Dialog1_Module1_Dialog1" xfId="450"/>
    <cellStyle name="Normal_Dialog1_Module1_Headcount" xfId="451"/>
    <cellStyle name="Normal_Dialog1_Module1_MCOE Analysis" xfId="452"/>
    <cellStyle name="Normal_Dialog1_Module1_MCOE Definition" xfId="453"/>
    <cellStyle name="Normal_Dialog1_Module1_Mktg Summ" xfId="454"/>
    <cellStyle name="Normal_Dialog1_Module1_OpEx Discussion" xfId="455"/>
    <cellStyle name="Normal_Dialog1_Module1_OpEx Statment" xfId="456"/>
    <cellStyle name="Normal_Dialog1_Module1_Payroll" xfId="457"/>
    <cellStyle name="Normal_Dialog1_Module1_Summary" xfId="458"/>
    <cellStyle name="Normal_Dialog1_Module1_Trend OpEx" xfId="459"/>
    <cellStyle name="Normal_Dialog1_OpEx Discussion" xfId="460"/>
    <cellStyle name="Normal_Dialog1_OpEx Statment" xfId="461"/>
    <cellStyle name="Normal_Dialog1_Payroll" xfId="462"/>
    <cellStyle name="Normal_Dialog1_Summary" xfId="463"/>
    <cellStyle name="Normal_Dialog1_Trend OpEx" xfId="464"/>
    <cellStyle name="Normal_Dialog1_WW_MCS" xfId="465"/>
    <cellStyle name="Normal_div &amp; cat detl rpt" xfId="466"/>
    <cellStyle name="Normal_DMR by Div" xfId="467"/>
    <cellStyle name="Normal_East" xfId="468"/>
    <cellStyle name="Normal_East US Region SM" xfId="469"/>
    <cellStyle name="Normal_EastLicense (2)" xfId="470"/>
    <cellStyle name="Normal_ECU Account Licensing" xfId="471"/>
    <cellStyle name="Normal_ECU Accounts" xfId="472"/>
    <cellStyle name="Normal_ECU Competitive Summary" xfId="473"/>
    <cellStyle name="Normal_ECU Competitive Summary_CompetitiveEnvironment (2)" xfId="474"/>
    <cellStyle name="Normal_ECU Product Detail" xfId="475"/>
    <cellStyle name="Normal_ECU Product Map" xfId="476"/>
    <cellStyle name="Normal_ECU YOY Growth" xfId="477"/>
    <cellStyle name="Normal_Education Quotas" xfId="478"/>
    <cellStyle name="Normal_EUCU" xfId="479"/>
    <cellStyle name="Normal_EUCU Cust Seg Analysis (B)" xfId="480"/>
    <cellStyle name="Normal_EUMYR_FY97.xls Chart 1" xfId="481"/>
    <cellStyle name="Normal_EUMYR_FY97.xls Chart 2" xfId="482"/>
    <cellStyle name="Normal_EUYER" xfId="483"/>
    <cellStyle name="Normal_Exec Summary" xfId="484"/>
    <cellStyle name="Normal_FG Summary" xfId="485"/>
    <cellStyle name="Normal_FinalReport" xfId="486"/>
    <cellStyle name="Normal_FinalReport (2)" xfId="487"/>
    <cellStyle name="Normal_FinalReport (3)" xfId="488"/>
    <cellStyle name="Normal_Financial Report_WW Region" xfId="489"/>
    <cellStyle name="Normal_Focus goals" xfId="490"/>
    <cellStyle name="Normal_Forecast" xfId="491"/>
    <cellStyle name="Normal_Full Year FY96" xfId="492"/>
    <cellStyle name="Normal_FY97 by Segment" xfId="493"/>
    <cellStyle name="Normal_FY97 Field MYR" xfId="494"/>
    <cellStyle name="Normal_FY97 RevSum - Channel Pres View" xfId="495"/>
    <cellStyle name="Normal_FY97 US Pivot" xfId="496"/>
    <cellStyle name="Normal_FY97 Worldwide Pivot" xfId="497"/>
    <cellStyle name="Normal_Geography View" xfId="498"/>
    <cellStyle name="Normal_GER95" xfId="499"/>
    <cellStyle name="Normal_Guidelines" xfId="500"/>
    <cellStyle name="Normal_HC 1" xfId="501"/>
    <cellStyle name="Normal_HC 2" xfId="502"/>
    <cellStyle name="Normal_HEADCONT" xfId="503"/>
    <cellStyle name="Normal_Headcount" xfId="504"/>
    <cellStyle name="Normal_Highlights" xfId="505"/>
    <cellStyle name="Normal_Holiday Bundles" xfId="506"/>
    <cellStyle name="Normal_Holiday Bundles (2)" xfId="507"/>
    <cellStyle name="Normal_IM Rebate Q2 SKUs" xfId="508"/>
    <cellStyle name="Normal_IM Rebate Q2 SKUs (2)" xfId="509"/>
    <cellStyle name="Normal_IM Rules and Procedures" xfId="510"/>
    <cellStyle name="Normal_Internet Share Drive" xfId="511"/>
    <cellStyle name="Normal_Introduction" xfId="512"/>
    <cellStyle name="Normal_Introduction_1" xfId="513"/>
    <cellStyle name="Normal_Introduction_Module1" xfId="514"/>
    <cellStyle name="Normal_Inventory" xfId="515"/>
    <cellStyle name="Normal_laroux" xfId="516"/>
    <cellStyle name="Normal_laroux_1" xfId="517"/>
    <cellStyle name="Normal_laroux_1_12~3SO2" xfId="518"/>
    <cellStyle name="Normal_laroux_1_BINV" xfId="519"/>
    <cellStyle name="Normal_laroux_12~3SO2" xfId="520"/>
    <cellStyle name="Normal_laroux_2" xfId="521"/>
    <cellStyle name="Normal_laroux_2_BINV" xfId="522"/>
    <cellStyle name="Normal_laroux_3" xfId="523"/>
    <cellStyle name="Normal_laroux_3_BINV" xfId="524"/>
    <cellStyle name="Normal_laroux_4" xfId="525"/>
    <cellStyle name="Normal_laroux_BINV" xfId="526"/>
    <cellStyle name="Normal_Linked &gt;&gt;Slide #8 - YTD Results" xfId="527"/>
    <cellStyle name="Normal_Location Total " xfId="528"/>
    <cellStyle name="Normal_Locations" xfId="529"/>
    <cellStyle name="Normal_LORG PC_pop data" xfId="530"/>
    <cellStyle name="Normal_Lowlights" xfId="531"/>
    <cellStyle name="Normal_MACRO1.XLM" xfId="532"/>
    <cellStyle name="Normal_Macro2" xfId="533"/>
    <cellStyle name="Normal_Maintenance" xfId="534"/>
    <cellStyle name="Normal_MarketingActBud" xfId="535"/>
    <cellStyle name="Normal_MarketingDetail" xfId="536"/>
    <cellStyle name="Normal_MATERAL2" xfId="537"/>
    <cellStyle name="Normal_MBS-HQ" xfId="538"/>
    <cellStyle name="Normal_MBS-HQ_1" xfId="539"/>
    <cellStyle name="Normal_MBS-HQ_Page 8" xfId="540"/>
    <cellStyle name="Normal_MBS-HQ_Page 9" xfId="541"/>
    <cellStyle name="Normal_MCOE Summary" xfId="542"/>
    <cellStyle name="Normal_MCOE Summary (2)" xfId="543"/>
    <cellStyle name="Normal_MCOE Summary (3)" xfId="544"/>
    <cellStyle name="Normal_MCOE Summary (4)" xfId="545"/>
    <cellStyle name="Normal_MCOE Summary (5)" xfId="546"/>
    <cellStyle name="Normal_MCOE Summary (6)" xfId="547"/>
    <cellStyle name="Normal_MCOE Summary (7)" xfId="548"/>
    <cellStyle name="Normal_MCOE Summary (8)" xfId="549"/>
    <cellStyle name="Normal_MCOE Summary (9)" xfId="550"/>
    <cellStyle name="Normal_MDF" xfId="551"/>
    <cellStyle name="Normal_MDF (2)" xfId="552"/>
    <cellStyle name="Normal_MDF (2)_1" xfId="553"/>
    <cellStyle name="Normal_MDF (2)_Reslr Mktng" xfId="554"/>
    <cellStyle name="Normal_MDF_1" xfId="555"/>
    <cellStyle name="Normal_MDF_MDF (2)" xfId="556"/>
    <cellStyle name="Normal_MDF_MDF (2)_Reslr Mktng" xfId="557"/>
    <cellStyle name="Normal_MDF_Reslr Mktng" xfId="558"/>
    <cellStyle name="Normal_MELP 3" xfId="559"/>
    <cellStyle name="Normal_Menu" xfId="560"/>
    <cellStyle name="Normal_Menu_1" xfId="561"/>
    <cellStyle name="Normal_Menu_WW_MCS" xfId="562"/>
    <cellStyle name="Normal_Module1" xfId="563"/>
    <cellStyle name="Normal_Module1_$per hd metrics(8)" xfId="564"/>
    <cellStyle name="Normal_Module1_1" xfId="565"/>
    <cellStyle name="Normal_Module1_1_$per hd metrics(8)" xfId="566"/>
    <cellStyle name="Normal_Module1_1_BINV" xfId="567"/>
    <cellStyle name="Normal_Module1_1_Rev,PC's,Heads by Dist(9)" xfId="568"/>
    <cellStyle name="Normal_Module1_1_WW_MCS" xfId="569"/>
    <cellStyle name="Normal_Module1_2" xfId="570"/>
    <cellStyle name="Normal_Module1_2_WW_MCS" xfId="571"/>
    <cellStyle name="Normal_Module1_BINV" xfId="572"/>
    <cellStyle name="Normal_Module1_Book6" xfId="573"/>
    <cellStyle name="Normal_Module1_Dialog1" xfId="574"/>
    <cellStyle name="Normal_Module1_Dialog1_BINV" xfId="575"/>
    <cellStyle name="Normal_Module1_PERSONAL" xfId="576"/>
    <cellStyle name="Normal_Module1_Rev,PC's,Heads by Dist(9)" xfId="577"/>
    <cellStyle name="Normal_Module2" xfId="578"/>
    <cellStyle name="Normal_Module3" xfId="579"/>
    <cellStyle name="Normal_Module5" xfId="580"/>
    <cellStyle name="Normal_MSNA" xfId="581"/>
    <cellStyle name="Normal_mssReport" xfId="582"/>
    <cellStyle name="Normal_MSUS Home" xfId="583"/>
    <cellStyle name="Normal_MTD&amp;YTD" xfId="584"/>
    <cellStyle name="Normal_MTD&amp;YTD (2)" xfId="585"/>
    <cellStyle name="Normal_MTDP&amp;L" xfId="586"/>
    <cellStyle name="Normal_MTDRevSum" xfId="587"/>
    <cellStyle name="Normal_mud plant bolted" xfId="588"/>
    <cellStyle name="Normal_MVLP 4" xfId="589"/>
    <cellStyle name="Normal_MYR &amp; Monthly Reporting" xfId="590"/>
    <cellStyle name="Normal_OCU Metrics " xfId="591"/>
    <cellStyle name="Normal_OCU Prog. &amp; Initiatives " xfId="592"/>
    <cellStyle name="Normal_OPEN 5" xfId="593"/>
    <cellStyle name="Normal_Operating Expense" xfId="594"/>
    <cellStyle name="Normal_OperResults" xfId="595"/>
    <cellStyle name="Normal_opex" xfId="596"/>
    <cellStyle name="Normal_OrgChart" xfId="597"/>
    <cellStyle name="Normal_OrgChart_1" xfId="598"/>
    <cellStyle name="Normal_Orig Flat File fr Dan" xfId="599"/>
    <cellStyle name="Normal_Outlet96 View (B)" xfId="600"/>
    <cellStyle name="Normal_Overview" xfId="601"/>
    <cellStyle name="Normal_P&amp;L" xfId="602"/>
    <cellStyle name="Normal_Page 8" xfId="603"/>
    <cellStyle name="Normal_Page 9" xfId="604"/>
    <cellStyle name="Normal_Pasted Pictures" xfId="605"/>
    <cellStyle name="Normal_Payroll YTD" xfId="606"/>
    <cellStyle name="Normal_PC and VAR's" xfId="607"/>
    <cellStyle name="Normal_PCMAP1" xfId="608"/>
    <cellStyle name="Normal_PCMAP1 (B)" xfId="609"/>
    <cellStyle name="Normal_PCMAP2 (B)" xfId="610"/>
    <cellStyle name="Normal_PD_Oppty_Map" xfId="611"/>
    <cellStyle name="Normal_PERSONAL" xfId="612"/>
    <cellStyle name="Normal_PERSONAL_1" xfId="613"/>
    <cellStyle name="Normal_PERSONAL_1_BINV" xfId="614"/>
    <cellStyle name="Normal_PERSONAL_1_BINV_1" xfId="615"/>
    <cellStyle name="Normal_PERSONAL_1_BINV_BINV" xfId="616"/>
    <cellStyle name="Normal_PERSONAL_2" xfId="617"/>
    <cellStyle name="Normal_PERSONAL_2_BINV" xfId="618"/>
    <cellStyle name="Normal_PERSONAL_2_BINV_1" xfId="619"/>
    <cellStyle name="Normal_PERSONAL_2_BINV_1_BINV" xfId="620"/>
    <cellStyle name="Normal_PERSONAL_2_BINV_2" xfId="621"/>
    <cellStyle name="Normal_PERSONAL_2_BINV_BINV" xfId="622"/>
    <cellStyle name="Normal_PERSONAL_BINV" xfId="623"/>
    <cellStyle name="Normal_PERSONAL_BINV_1" xfId="624"/>
    <cellStyle name="Normal_PERSONAL_BINV_1_BINV" xfId="625"/>
    <cellStyle name="Normal_PERSONAL_BINV_2" xfId="626"/>
    <cellStyle name="Normal_PERSONAL_BINV_BINV" xfId="627"/>
    <cellStyle name="Normal_Pivot" xfId="628"/>
    <cellStyle name="Normal_Pivot - Drill Down" xfId="629"/>
    <cellStyle name="Normal_Pivot (2)" xfId="630"/>
    <cellStyle name="Normal_Pivot_BINV" xfId="631"/>
    <cellStyle name="Normal_PivotReport" xfId="632"/>
    <cellStyle name="Normal_Pricing1" xfId="633"/>
    <cellStyle name="Normal_Pricing2" xfId="634"/>
    <cellStyle name="Normal_PricVol" xfId="635"/>
    <cellStyle name="Normal_PriorYear" xfId="636"/>
    <cellStyle name="Normal_Prod Div" xfId="637"/>
    <cellStyle name="Normal_PROD SALES" xfId="638"/>
    <cellStyle name="Normal_PROD SALES by Region Pg 2" xfId="639"/>
    <cellStyle name="Normal_PRODUCT" xfId="640"/>
    <cellStyle name="Normal_Proposed Mktg Spend" xfId="641"/>
    <cellStyle name="Normal_PRS" xfId="642"/>
    <cellStyle name="Normal_Purch-AR" xfId="643"/>
    <cellStyle name="Normal_Q1 FY96" xfId="644"/>
    <cellStyle name="Normal_Q2 FY96" xfId="645"/>
    <cellStyle name="Normal_Q3 FY96" xfId="646"/>
    <cellStyle name="Normal_Q4 FY96" xfId="647"/>
    <cellStyle name="Normal_QTR94_95" xfId="648"/>
    <cellStyle name="Normal_r1" xfId="649"/>
    <cellStyle name="Normal_READ ME!" xfId="650"/>
    <cellStyle name="Normal_Reporting Status" xfId="651"/>
    <cellStyle name="Normal_Reporting Status_1" xfId="652"/>
    <cellStyle name="Normal_Reporting Status_EUCU Cust Seg Analysis (B)" xfId="653"/>
    <cellStyle name="Normal_Reporting Status_Outlet96 View (B)" xfId="654"/>
    <cellStyle name="Normal_Reporting Status_PCMAP1 (B)" xfId="655"/>
    <cellStyle name="Normal_Reporting Status_PCMAP2 (B)" xfId="656"/>
    <cellStyle name="Normal_Reporting Status_Subsegment Charts (B)" xfId="657"/>
    <cellStyle name="Normal_Req Summ" xfId="658"/>
    <cellStyle name="Normal_Reseller" xfId="659"/>
    <cellStyle name="Normal_Reseller Mktng" xfId="660"/>
    <cellStyle name="Normal_Reseller_Competitive Environment" xfId="661"/>
    <cellStyle name="Normal_Reseller_ECU Account Licensing" xfId="662"/>
    <cellStyle name="Normal_Reseller_ECU Competitive Summary" xfId="663"/>
    <cellStyle name="Normal_Reseller_ECU Product Map" xfId="664"/>
    <cellStyle name="Normal_Reseller_Highlights" xfId="665"/>
    <cellStyle name="Normal_Reseller_Internet Share Drive" xfId="666"/>
    <cellStyle name="Normal_Reseller_Lowlights" xfId="667"/>
    <cellStyle name="Normal_Reseller_MSUS Home" xfId="668"/>
    <cellStyle name="Normal_Reseller_MYR &amp; Monthly Reporting" xfId="669"/>
    <cellStyle name="Normal_Reseller_OCU Metrics " xfId="670"/>
    <cellStyle name="Normal_Reseller_OCU Prog. &amp; Initiatives " xfId="671"/>
    <cellStyle name="Normal_Reslr Mktng" xfId="672"/>
    <cellStyle name="Normal_Reslr Mktng_1" xfId="673"/>
    <cellStyle name="Normal_Retail By Div" xfId="674"/>
    <cellStyle name="Normal_Rev by Cust Seg" xfId="675"/>
    <cellStyle name="Normal_Rev by Product" xfId="676"/>
    <cellStyle name="Normal_Rev,PC's,Heads by Dist(9)" xfId="677"/>
    <cellStyle name="Normal_Revenues" xfId="678"/>
    <cellStyle name="Normal_RevSum" xfId="679"/>
    <cellStyle name="Normal_RevSum (2)" xfId="680"/>
    <cellStyle name="Normal_Rsllr Monthly Market Share" xfId="681"/>
    <cellStyle name="Normal_RslrSales.xls Chart 3" xfId="682"/>
    <cellStyle name="Normal_RslrSales.xls Chart 4" xfId="683"/>
    <cellStyle name="Normal_RslrSales.xls Chart 5" xfId="684"/>
    <cellStyle name="Normal_RTL DMR Rank" xfId="685"/>
    <cellStyle name="Normal_S&amp;MCosts" xfId="686"/>
    <cellStyle name="Normal_Segment and Account" xfId="687"/>
    <cellStyle name="Normal_Segment Change" xfId="688"/>
    <cellStyle name="Normal_Sheet1" xfId="689"/>
    <cellStyle name="Normal_Sheet1 (2)" xfId="690"/>
    <cellStyle name="Normal_Sheet1 (2)_Competitive Environment" xfId="691"/>
    <cellStyle name="Normal_Sheet1 (2)_ECU Account Licensing" xfId="692"/>
    <cellStyle name="Normal_Sheet1 (2)_ECU Competitive Summary" xfId="693"/>
    <cellStyle name="Normal_Sheet1 (2)_ECU Product Map" xfId="694"/>
    <cellStyle name="Normal_Sheet1 (2)_Highlights" xfId="695"/>
    <cellStyle name="Normal_Sheet1 (2)_Internet Share Drive" xfId="696"/>
    <cellStyle name="Normal_Sheet1 (2)_Lowlights" xfId="697"/>
    <cellStyle name="Normal_Sheet1 (2)_MSUS Home" xfId="698"/>
    <cellStyle name="Normal_Sheet1 (2)_MYR &amp; Monthly Reporting" xfId="699"/>
    <cellStyle name="Normal_Sheet1 (2)_OCU Metrics " xfId="700"/>
    <cellStyle name="Normal_Sheet1 (2)_OCU Prog. &amp; Initiatives " xfId="701"/>
    <cellStyle name="Normal_Sheet1_1" xfId="702"/>
    <cellStyle name="Normal_Sheet1_1_Headcount" xfId="703"/>
    <cellStyle name="Normal_Sheet1_1_MCOE Analysis" xfId="704"/>
    <cellStyle name="Normal_Sheet1_1_MCOE Definition" xfId="705"/>
    <cellStyle name="Normal_Sheet1_1_Mktg Summ" xfId="706"/>
    <cellStyle name="Normal_Sheet1_1_OpEx Discussion" xfId="707"/>
    <cellStyle name="Normal_Sheet1_1_OpEx Statment" xfId="708"/>
    <cellStyle name="Normal_Sheet1_1_Payroll" xfId="709"/>
    <cellStyle name="Normal_Sheet1_1_Summary" xfId="710"/>
    <cellStyle name="Normal_Sheet1_1_Trend OpEx" xfId="711"/>
    <cellStyle name="Normal_Sheet1_2" xfId="712"/>
    <cellStyle name="Normal_Sheet1_3" xfId="713"/>
    <cellStyle name="Normal_Sheet1_BINV" xfId="714"/>
    <cellStyle name="Normal_Sheet1_BINV_1" xfId="715"/>
    <cellStyle name="Normal_Sheet1_BINV_2" xfId="716"/>
    <cellStyle name="Normal_Sheet1_Book6" xfId="717"/>
    <cellStyle name="Normal_Sheet1_Capital (2)" xfId="718"/>
    <cellStyle name="Normal_Sheet1_Competitive Environment" xfId="719"/>
    <cellStyle name="Normal_Sheet1_Dashboard - Chicago" xfId="720"/>
    <cellStyle name="Normal_Sheet1_Dialog1" xfId="721"/>
    <cellStyle name="Normal_Sheet1_ECU Account Licensing" xfId="722"/>
    <cellStyle name="Normal_Sheet1_ECU Accounts" xfId="723"/>
    <cellStyle name="Normal_Sheet1_ECU Competitive Summary" xfId="724"/>
    <cellStyle name="Normal_Sheet1_ECU Product Map" xfId="725"/>
    <cellStyle name="Normal_Sheet1_Headcount" xfId="726"/>
    <cellStyle name="Normal_Sheet1_Highlights" xfId="727"/>
    <cellStyle name="Normal_Sheet1_Internet Share Drive" xfId="728"/>
    <cellStyle name="Normal_Sheet1_laroux" xfId="729"/>
    <cellStyle name="Normal_Sheet1_Lowlights" xfId="730"/>
    <cellStyle name="Normal_Sheet1_MCOE Analysis" xfId="731"/>
    <cellStyle name="Normal_Sheet1_MCOE Definition" xfId="732"/>
    <cellStyle name="Normal_Sheet1_Mktg Summ" xfId="733"/>
    <cellStyle name="Normal_Sheet1_MSUS Home" xfId="734"/>
    <cellStyle name="Normal_Sheet1_MYR &amp; Monthly Reporting" xfId="735"/>
    <cellStyle name="Normal_Sheet1_OCU Metrics " xfId="736"/>
    <cellStyle name="Normal_Sheet1_OCU Prog. &amp; Initiatives " xfId="737"/>
    <cellStyle name="Normal_Sheet1_OpEx Discussion" xfId="738"/>
    <cellStyle name="Normal_Sheet1_OpEx Statment" xfId="739"/>
    <cellStyle name="Normal_Sheet1_Payroll" xfId="740"/>
    <cellStyle name="Normal_Sheet1_PERSONAL" xfId="741"/>
    <cellStyle name="Normal_Sheet1_Summary" xfId="742"/>
    <cellStyle name="Normal_Sheet1_Trend OpEx" xfId="743"/>
    <cellStyle name="Normal_Sheet1_WWFG Mix" xfId="744"/>
    <cellStyle name="Normal_Sheet2" xfId="745"/>
    <cellStyle name="Normal_Sheet2_1" xfId="746"/>
    <cellStyle name="Normal_Sheet2_Competitive Environment" xfId="747"/>
    <cellStyle name="Normal_Sheet2_ECU Account Licensing" xfId="748"/>
    <cellStyle name="Normal_Sheet2_ECU Competitive Summary" xfId="749"/>
    <cellStyle name="Normal_Sheet2_ECU Product Map" xfId="750"/>
    <cellStyle name="Normal_Sheet2_Highlights" xfId="751"/>
    <cellStyle name="Normal_Sheet2_Internet Share Drive" xfId="752"/>
    <cellStyle name="Normal_Sheet2_Lowlights" xfId="753"/>
    <cellStyle name="Normal_Sheet2_MSUS Home" xfId="754"/>
    <cellStyle name="Normal_Sheet2_MYR &amp; Monthly Reporting" xfId="755"/>
    <cellStyle name="Normal_Sheet2_OCU Metrics " xfId="756"/>
    <cellStyle name="Normal_Sheet2_OCU Prog. &amp; Initiatives " xfId="757"/>
    <cellStyle name="Normal_Sheet3" xfId="758"/>
    <cellStyle name="Normal_Sheet3_Competitive Environment" xfId="759"/>
    <cellStyle name="Normal_Sheet3_ECU Account Licensing" xfId="760"/>
    <cellStyle name="Normal_Sheet3_ECU Competitive Summary" xfId="761"/>
    <cellStyle name="Normal_Sheet3_ECU Product Map" xfId="762"/>
    <cellStyle name="Normal_Sheet3_Highlights" xfId="763"/>
    <cellStyle name="Normal_Sheet3_Internet Share Drive" xfId="764"/>
    <cellStyle name="Normal_Sheet3_Lowlights" xfId="765"/>
    <cellStyle name="Normal_Sheet3_MSUS Home" xfId="766"/>
    <cellStyle name="Normal_Sheet3_MYR &amp; Monthly Reporting" xfId="767"/>
    <cellStyle name="Normal_Sheet3_OCU Metrics " xfId="768"/>
    <cellStyle name="Normal_Sheet3_OCU Prog. &amp; Initiatives " xfId="769"/>
    <cellStyle name="Normal_Sheet4" xfId="770"/>
    <cellStyle name="Normal_Sheet4_BINV" xfId="771"/>
    <cellStyle name="Normal_Sheet4_ECU Accounts" xfId="772"/>
    <cellStyle name="Normal_Sheet4_WWFG Mix" xfId="773"/>
    <cellStyle name="Normal_Sheet5" xfId="774"/>
    <cellStyle name="Normal_Sheet6" xfId="775"/>
    <cellStyle name="Normal_Shipping" xfId="776"/>
    <cellStyle name="Normal_Slide 1" xfId="777"/>
    <cellStyle name="Normal_SmartSwitch Program" xfId="778"/>
    <cellStyle name="Normal_Subsegment Charts (B)" xfId="779"/>
    <cellStyle name="Normal_Summary" xfId="780"/>
    <cellStyle name="Normal_Summary (2)" xfId="781"/>
    <cellStyle name="Normal_Summary (2)_1" xfId="782"/>
    <cellStyle name="Normal_Summary By Div &amp; Cat" xfId="783"/>
    <cellStyle name="Normal_Total 96quota&amp;95rev" xfId="784"/>
    <cellStyle name="Normal_TOTALS" xfId="785"/>
    <cellStyle name="Normal_Trend P&amp;L - Actual" xfId="786"/>
    <cellStyle name="Normal_TrendP&amp;L" xfId="787"/>
    <cellStyle name="Normal_TrendRev" xfId="788"/>
    <cellStyle name="Normal_US Pivot" xfId="789"/>
    <cellStyle name="Normal_version mix 6" xfId="790"/>
    <cellStyle name="Normal_Walmart" xfId="791"/>
    <cellStyle name="Normal_West" xfId="792"/>
    <cellStyle name="Normal_West US Region SM" xfId="793"/>
    <cellStyle name="Normal_WestLicense (2)" xfId="794"/>
    <cellStyle name="Normal_WWFG Mix" xfId="795"/>
    <cellStyle name="Normal_YTDP&amp;L" xfId="796"/>
    <cellStyle name="Normal_YTDRevSum" xfId="797"/>
    <cellStyle name="Percent" xfId="798"/>
    <cellStyle name="Percent_12~3SO2" xfId="799"/>
    <cellStyle name="Percent_BINV" xfId="800"/>
    <cellStyle name="Percent_BINV_1" xfId="801"/>
    <cellStyle name="Percent_laroux" xfId="802"/>
    <cellStyle name="PrePop Currency (0)" xfId="803"/>
    <cellStyle name="Text Indent A" xfId="804"/>
    <cellStyle name="Text Indent B" xfId="805"/>
    <cellStyle name="Text Indent B_laroux" xfId="806"/>
    <cellStyle name="Total" xfId="8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54">
      <selection activeCell="A4" sqref="A4:E4"/>
    </sheetView>
  </sheetViews>
  <sheetFormatPr defaultColWidth="9.140625" defaultRowHeight="12.75"/>
  <cols>
    <col min="1" max="1" width="41.28125" style="0" customWidth="1"/>
    <col min="2" max="5" width="12.7109375" style="0" customWidth="1"/>
  </cols>
  <sheetData>
    <row r="1" spans="1:5" ht="12.75">
      <c r="A1" s="61" t="s">
        <v>135</v>
      </c>
      <c r="B1" s="61"/>
      <c r="C1" s="61"/>
      <c r="D1" s="61"/>
      <c r="E1" s="61"/>
    </row>
    <row r="2" spans="1:5" ht="12.75">
      <c r="A2" s="7"/>
      <c r="B2" s="7"/>
      <c r="C2" s="7"/>
      <c r="D2" s="7"/>
      <c r="E2" s="7"/>
    </row>
    <row r="3" spans="1:5" ht="12.75">
      <c r="A3" s="61" t="s">
        <v>83</v>
      </c>
      <c r="B3" s="61"/>
      <c r="C3" s="61"/>
      <c r="D3" s="61"/>
      <c r="E3" s="61"/>
    </row>
    <row r="4" spans="1:5" ht="12.75">
      <c r="A4" s="61" t="s">
        <v>150</v>
      </c>
      <c r="B4" s="61"/>
      <c r="C4" s="61"/>
      <c r="D4" s="61"/>
      <c r="E4" s="61"/>
    </row>
    <row r="5" spans="1:5" ht="12.75">
      <c r="A5" s="8"/>
      <c r="B5" s="8"/>
      <c r="C5" s="8"/>
      <c r="D5" s="8"/>
      <c r="E5" s="8"/>
    </row>
    <row r="6" spans="1:5" ht="12.75">
      <c r="A6" s="7"/>
      <c r="B6" s="7"/>
      <c r="C6" s="64" t="s">
        <v>56</v>
      </c>
      <c r="D6" s="64"/>
      <c r="E6" s="7"/>
    </row>
    <row r="7" spans="1:5" ht="12.75">
      <c r="A7" s="7"/>
      <c r="B7" s="64" t="s">
        <v>34</v>
      </c>
      <c r="C7" s="64"/>
      <c r="D7" s="64" t="s">
        <v>39</v>
      </c>
      <c r="E7" s="64"/>
    </row>
    <row r="8" spans="1:5" ht="12.75">
      <c r="A8" s="7"/>
      <c r="B8" s="5" t="s">
        <v>35</v>
      </c>
      <c r="C8" s="5" t="s">
        <v>41</v>
      </c>
      <c r="D8" s="5"/>
      <c r="E8" s="5" t="s">
        <v>41</v>
      </c>
    </row>
    <row r="9" spans="1:5" ht="12.75">
      <c r="A9" s="7"/>
      <c r="B9" s="5" t="s">
        <v>36</v>
      </c>
      <c r="C9" s="5" t="s">
        <v>38</v>
      </c>
      <c r="D9" s="5" t="s">
        <v>35</v>
      </c>
      <c r="E9" s="5" t="s">
        <v>38</v>
      </c>
    </row>
    <row r="10" spans="1:5" ht="12.75">
      <c r="A10" s="7"/>
      <c r="B10" s="5" t="s">
        <v>37</v>
      </c>
      <c r="C10" s="5" t="s">
        <v>37</v>
      </c>
      <c r="D10" s="5" t="s">
        <v>40</v>
      </c>
      <c r="E10" s="5" t="s">
        <v>40</v>
      </c>
    </row>
    <row r="11" spans="1:5" ht="12.75">
      <c r="A11" s="7"/>
      <c r="B11" s="56">
        <v>36616</v>
      </c>
      <c r="C11" s="56">
        <v>36250</v>
      </c>
      <c r="D11" s="56">
        <v>36616</v>
      </c>
      <c r="E11" s="56">
        <v>36250</v>
      </c>
    </row>
    <row r="12" spans="1:5" ht="12.75">
      <c r="A12" s="7"/>
      <c r="B12" s="9" t="s">
        <v>0</v>
      </c>
      <c r="C12" s="9" t="s">
        <v>0</v>
      </c>
      <c r="D12" s="9" t="s">
        <v>0</v>
      </c>
      <c r="E12" s="9" t="s">
        <v>0</v>
      </c>
    </row>
    <row r="13" spans="1:5" ht="12.75">
      <c r="A13" s="7"/>
      <c r="B13" s="7"/>
      <c r="C13" s="7"/>
      <c r="D13" s="7"/>
      <c r="E13" s="7"/>
    </row>
    <row r="14" spans="1:5" ht="12.75">
      <c r="A14" s="7" t="s">
        <v>1</v>
      </c>
      <c r="B14" s="10">
        <v>135912</v>
      </c>
      <c r="C14" s="10">
        <v>167058</v>
      </c>
      <c r="D14" s="10">
        <v>135912</v>
      </c>
      <c r="E14" s="10">
        <v>167058</v>
      </c>
    </row>
    <row r="15" spans="1:5" ht="12.75">
      <c r="A15" s="7" t="s">
        <v>2</v>
      </c>
      <c r="B15" s="11">
        <v>-69999</v>
      </c>
      <c r="C15" s="11">
        <v>-128888</v>
      </c>
      <c r="D15" s="11">
        <v>-69999</v>
      </c>
      <c r="E15" s="11">
        <v>-128888</v>
      </c>
    </row>
    <row r="16" spans="1:5" ht="12.75">
      <c r="A16" s="7"/>
      <c r="B16" s="10"/>
      <c r="C16" s="10"/>
      <c r="D16" s="10"/>
      <c r="E16" s="10"/>
    </row>
    <row r="17" spans="1:5" ht="12.75">
      <c r="A17" s="7" t="s">
        <v>3</v>
      </c>
      <c r="B17" s="10">
        <f>SUM(B14+B15)</f>
        <v>65913</v>
      </c>
      <c r="C17" s="10">
        <f>SUM(C14+C15)</f>
        <v>38170</v>
      </c>
      <c r="D17" s="10">
        <f>SUM(D14+D15)</f>
        <v>65913</v>
      </c>
      <c r="E17" s="10">
        <f>SUM(E14+E15)</f>
        <v>38170</v>
      </c>
    </row>
    <row r="18" spans="1:5" ht="12.75">
      <c r="A18" s="7" t="s">
        <v>33</v>
      </c>
      <c r="B18" s="11">
        <v>3574</v>
      </c>
      <c r="C18" s="11">
        <v>848</v>
      </c>
      <c r="D18" s="11">
        <v>3574</v>
      </c>
      <c r="E18" s="11">
        <v>848</v>
      </c>
    </row>
    <row r="19" spans="1:5" ht="12.75">
      <c r="A19" s="7"/>
      <c r="B19" s="10"/>
      <c r="C19" s="10"/>
      <c r="D19" s="10" t="s">
        <v>4</v>
      </c>
      <c r="E19" s="10"/>
    </row>
    <row r="20" spans="1:5" ht="12.75">
      <c r="A20" s="7" t="s">
        <v>147</v>
      </c>
      <c r="B20" s="10">
        <f>SUM(B17+B18)</f>
        <v>69487</v>
      </c>
      <c r="C20" s="10">
        <f>SUM(C17+C18)</f>
        <v>39018</v>
      </c>
      <c r="D20" s="10">
        <f>SUM(D17+D18)</f>
        <v>69487</v>
      </c>
      <c r="E20" s="10">
        <f>SUM(E17+E18)</f>
        <v>39018</v>
      </c>
    </row>
    <row r="21" spans="1:5" ht="12.75">
      <c r="A21" s="7" t="s">
        <v>23</v>
      </c>
      <c r="B21" s="11">
        <v>-17678</v>
      </c>
      <c r="C21" s="11">
        <v>-28226</v>
      </c>
      <c r="D21" s="11">
        <v>-17678</v>
      </c>
      <c r="E21" s="11">
        <v>-28226</v>
      </c>
    </row>
    <row r="22" spans="1:5" ht="12.75">
      <c r="A22" s="7"/>
      <c r="B22" s="12"/>
      <c r="C22" s="12"/>
      <c r="D22" s="12"/>
      <c r="E22" s="12"/>
    </row>
    <row r="23" spans="1:5" ht="12.75">
      <c r="A23" s="7"/>
      <c r="B23" s="10">
        <f>SUM(B20+B21)</f>
        <v>51809</v>
      </c>
      <c r="C23" s="10">
        <f>SUM(C20+C21)</f>
        <v>10792</v>
      </c>
      <c r="D23" s="10">
        <f>SUM(D20+D21)</f>
        <v>51809</v>
      </c>
      <c r="E23" s="10">
        <f>SUM(E20+E21)</f>
        <v>10792</v>
      </c>
    </row>
    <row r="24" spans="1:5" ht="12.75">
      <c r="A24" s="7" t="s">
        <v>24</v>
      </c>
      <c r="B24" s="10">
        <v>29339</v>
      </c>
      <c r="C24" s="10">
        <v>19894</v>
      </c>
      <c r="D24" s="10">
        <v>29339</v>
      </c>
      <c r="E24" s="10">
        <v>19894</v>
      </c>
    </row>
    <row r="25" spans="1:5" ht="12.75">
      <c r="A25" s="7" t="s">
        <v>25</v>
      </c>
      <c r="B25" s="11">
        <v>2000</v>
      </c>
      <c r="C25" s="11">
        <v>93</v>
      </c>
      <c r="D25" s="11">
        <v>2000</v>
      </c>
      <c r="E25" s="11">
        <v>93</v>
      </c>
    </row>
    <row r="26" spans="1:5" ht="12.75">
      <c r="A26" s="7"/>
      <c r="B26" s="10"/>
      <c r="C26" s="10"/>
      <c r="D26" s="10"/>
      <c r="E26" s="10"/>
    </row>
    <row r="27" spans="1:5" ht="12.75">
      <c r="A27" s="7" t="s">
        <v>26</v>
      </c>
      <c r="B27" s="10">
        <f>SUM(B23:B25)</f>
        <v>83148</v>
      </c>
      <c r="C27" s="10">
        <f>SUM(C23:C25)</f>
        <v>30779</v>
      </c>
      <c r="D27" s="10">
        <f>SUM(D23:D25)</f>
        <v>83148</v>
      </c>
      <c r="E27" s="10">
        <f>SUM(E23:E25)</f>
        <v>30779</v>
      </c>
    </row>
    <row r="28" spans="1:5" ht="12.75">
      <c r="A28" s="7" t="s">
        <v>27</v>
      </c>
      <c r="B28" s="11">
        <v>-39758</v>
      </c>
      <c r="C28" s="11">
        <v>-40490</v>
      </c>
      <c r="D28" s="11">
        <v>-39758</v>
      </c>
      <c r="E28" s="11">
        <v>-40490</v>
      </c>
    </row>
    <row r="29" spans="1:5" ht="12.75">
      <c r="A29" s="7"/>
      <c r="B29" s="10"/>
      <c r="C29" s="13"/>
      <c r="D29" s="10"/>
      <c r="E29" s="10"/>
    </row>
    <row r="30" spans="1:5" ht="12.75">
      <c r="A30" s="7" t="s">
        <v>28</v>
      </c>
      <c r="B30" s="10">
        <f>SUM(B27+B28)</f>
        <v>43390</v>
      </c>
      <c r="C30" s="10">
        <f>SUM(C27+C28)</f>
        <v>-9711</v>
      </c>
      <c r="D30" s="10">
        <f>SUM(D27+D28)</f>
        <v>43390</v>
      </c>
      <c r="E30" s="10">
        <f>SUM(E27+E28)</f>
        <v>-9711</v>
      </c>
    </row>
    <row r="31" spans="1:5" ht="12.75">
      <c r="A31" s="7" t="s">
        <v>98</v>
      </c>
      <c r="B31" s="11">
        <v>11</v>
      </c>
      <c r="C31" s="11">
        <v>1</v>
      </c>
      <c r="D31" s="11">
        <v>11</v>
      </c>
      <c r="E31" s="11">
        <v>1</v>
      </c>
    </row>
    <row r="32" spans="1:5" ht="12.75">
      <c r="A32" s="7"/>
      <c r="B32" s="14"/>
      <c r="C32" s="12"/>
      <c r="D32" s="14"/>
      <c r="E32" s="14"/>
    </row>
    <row r="33" spans="1:5" ht="12.75">
      <c r="A33" s="7" t="s">
        <v>6</v>
      </c>
      <c r="B33" s="10">
        <f>SUM(B30+B31)</f>
        <v>43401</v>
      </c>
      <c r="C33" s="10">
        <f>SUM(C30+C31)</f>
        <v>-9710</v>
      </c>
      <c r="D33" s="10">
        <f>SUM(D30+D31)</f>
        <v>43401</v>
      </c>
      <c r="E33" s="10">
        <f>SUM(E30+E31)</f>
        <v>-9710</v>
      </c>
    </row>
    <row r="34" spans="1:5" ht="12.75">
      <c r="A34" s="7" t="s">
        <v>29</v>
      </c>
      <c r="B34" s="10">
        <v>-10979</v>
      </c>
      <c r="C34" s="10">
        <v>21</v>
      </c>
      <c r="D34" s="10">
        <v>-10979</v>
      </c>
      <c r="E34" s="10">
        <v>21</v>
      </c>
    </row>
    <row r="35" spans="1:5" ht="12.75">
      <c r="A35" s="7" t="s">
        <v>30</v>
      </c>
      <c r="B35" s="11" t="s">
        <v>131</v>
      </c>
      <c r="C35" s="11" t="s">
        <v>131</v>
      </c>
      <c r="D35" s="11" t="s">
        <v>131</v>
      </c>
      <c r="E35" s="11" t="s">
        <v>131</v>
      </c>
    </row>
    <row r="36" spans="1:5" ht="12.75">
      <c r="A36" s="7"/>
      <c r="B36" s="10"/>
      <c r="C36" s="10"/>
      <c r="D36" s="10"/>
      <c r="E36" s="10"/>
    </row>
    <row r="37" spans="1:5" ht="12.75">
      <c r="A37" s="7" t="s">
        <v>152</v>
      </c>
      <c r="B37" s="10">
        <f>SUM(B33:B35)</f>
        <v>32422</v>
      </c>
      <c r="C37" s="10">
        <f>SUM(C33:C35)</f>
        <v>-9689</v>
      </c>
      <c r="D37" s="10">
        <f>SUM(D33:D35)</f>
        <v>32422</v>
      </c>
      <c r="E37" s="10">
        <f>SUM(E33:E35)</f>
        <v>-9689</v>
      </c>
    </row>
    <row r="38" spans="1:5" ht="12.75">
      <c r="A38" s="7" t="s">
        <v>151</v>
      </c>
      <c r="B38" s="12">
        <v>-273</v>
      </c>
      <c r="C38" s="12">
        <v>-34</v>
      </c>
      <c r="D38" s="12">
        <v>-273</v>
      </c>
      <c r="E38" s="12">
        <v>-34</v>
      </c>
    </row>
    <row r="39" spans="1:5" ht="12.75">
      <c r="A39" s="7"/>
      <c r="B39" s="10"/>
      <c r="C39" s="10"/>
      <c r="D39" s="10"/>
      <c r="E39" s="10"/>
    </row>
    <row r="40" spans="1:5" ht="13.5" thickBot="1">
      <c r="A40" s="7" t="s">
        <v>31</v>
      </c>
      <c r="B40" s="15">
        <f>SUM(B37+B38)</f>
        <v>32149</v>
      </c>
      <c r="C40" s="15">
        <f>SUM(C37+C38)</f>
        <v>-9723</v>
      </c>
      <c r="D40" s="15">
        <f>SUM(D37+D38)</f>
        <v>32149</v>
      </c>
      <c r="E40" s="15">
        <f>SUM(E37+E38)</f>
        <v>-9723</v>
      </c>
    </row>
    <row r="41" spans="1:5" ht="13.5" thickTop="1">
      <c r="A41" s="7"/>
      <c r="B41" s="12"/>
      <c r="C41" s="12"/>
      <c r="D41" s="12"/>
      <c r="E41" s="12"/>
    </row>
    <row r="42" spans="1:5" ht="12.75">
      <c r="A42" s="7"/>
      <c r="B42" s="10"/>
      <c r="C42" s="10"/>
      <c r="D42" s="10"/>
      <c r="E42" s="10"/>
    </row>
    <row r="43" spans="1:5" ht="13.5" thickBot="1">
      <c r="A43" s="7" t="s">
        <v>73</v>
      </c>
      <c r="B43" s="16">
        <v>9</v>
      </c>
      <c r="C43" s="16">
        <v>-3</v>
      </c>
      <c r="D43" s="16">
        <v>9</v>
      </c>
      <c r="E43" s="16">
        <v>-3</v>
      </c>
    </row>
    <row r="44" spans="1:5" ht="13.5" thickTop="1">
      <c r="A44" s="7"/>
      <c r="B44" s="9"/>
      <c r="C44" s="9"/>
      <c r="D44" s="9"/>
      <c r="E44" s="9"/>
    </row>
    <row r="45" spans="1:5" ht="13.5" thickBot="1">
      <c r="A45" s="7" t="s">
        <v>165</v>
      </c>
      <c r="B45" s="16">
        <v>9</v>
      </c>
      <c r="C45" s="16">
        <v>-3</v>
      </c>
      <c r="D45" s="16">
        <v>9</v>
      </c>
      <c r="E45" s="16">
        <v>-3</v>
      </c>
    </row>
    <row r="46" ht="13.5" thickTop="1"/>
    <row r="53" spans="1:5" ht="12.75">
      <c r="A53" s="62" t="s">
        <v>193</v>
      </c>
      <c r="B53" s="63"/>
      <c r="C53" s="63"/>
      <c r="D53" s="63"/>
      <c r="E53" s="63"/>
    </row>
  </sheetData>
  <mergeCells count="7">
    <mergeCell ref="A1:E1"/>
    <mergeCell ref="A3:E3"/>
    <mergeCell ref="A4:E4"/>
    <mergeCell ref="A53:E53"/>
    <mergeCell ref="B7:C7"/>
    <mergeCell ref="D7:E7"/>
    <mergeCell ref="C6:D6"/>
  </mergeCells>
  <printOptions horizontalCentered="1"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306"/>
  <sheetViews>
    <sheetView tabSelected="1" view="pageBreakPreview" zoomScale="60" zoomScaleNormal="90" workbookViewId="0" topLeftCell="A322">
      <selection activeCell="A307" sqref="A307:G729"/>
    </sheetView>
  </sheetViews>
  <sheetFormatPr defaultColWidth="9.140625" defaultRowHeight="12.75"/>
  <cols>
    <col min="1" max="1" width="38.57421875" style="2" customWidth="1"/>
    <col min="2" max="2" width="13.57421875" style="1" customWidth="1"/>
    <col min="3" max="3" width="13.7109375" style="2" customWidth="1"/>
    <col min="4" max="4" width="13.8515625" style="2" customWidth="1"/>
    <col min="5" max="5" width="13.7109375" style="2" customWidth="1"/>
    <col min="6" max="6" width="13.8515625" style="2" customWidth="1"/>
    <col min="7" max="7" width="11.8515625" style="2" customWidth="1"/>
    <col min="8" max="8" width="11.7109375" style="2" customWidth="1"/>
    <col min="9" max="9" width="11.00390625" style="2" customWidth="1"/>
    <col min="10" max="16384" width="9.140625" style="2" customWidth="1"/>
  </cols>
  <sheetData>
    <row r="1" spans="1:15" ht="12.75">
      <c r="A1" s="7"/>
      <c r="B1" s="1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6" t="s">
        <v>42</v>
      </c>
      <c r="B2" s="1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7"/>
      <c r="B3" s="1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6" t="s">
        <v>139</v>
      </c>
      <c r="B4" s="1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7"/>
      <c r="B5" s="1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7" t="s">
        <v>130</v>
      </c>
      <c r="B6" s="17"/>
      <c r="C6" s="7"/>
      <c r="D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7" t="s">
        <v>169</v>
      </c>
      <c r="B7" s="17"/>
      <c r="C7" s="7"/>
      <c r="D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75">
      <c r="A8" s="7" t="s">
        <v>170</v>
      </c>
      <c r="B8" s="17"/>
      <c r="C8" s="7"/>
      <c r="D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75">
      <c r="A9" s="7" t="s">
        <v>171</v>
      </c>
      <c r="B9" s="17"/>
      <c r="C9" s="7"/>
      <c r="D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>
      <c r="A10" s="7" t="s">
        <v>173</v>
      </c>
      <c r="B10" s="17"/>
      <c r="C10" s="7"/>
      <c r="D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2.75">
      <c r="A11" s="7" t="s">
        <v>172</v>
      </c>
      <c r="B11" s="17"/>
      <c r="C11" s="7"/>
      <c r="D11" s="7"/>
      <c r="F11" s="60"/>
      <c r="G11" s="7"/>
      <c r="H11" s="7"/>
      <c r="I11" s="7"/>
      <c r="J11" s="7"/>
      <c r="K11" s="7"/>
      <c r="L11" s="7"/>
      <c r="M11" s="7"/>
      <c r="N11" s="7"/>
      <c r="O11" s="7"/>
    </row>
    <row r="12" spans="1:15" ht="12.75">
      <c r="A12" s="7"/>
      <c r="B12" s="17"/>
      <c r="C12" s="7"/>
      <c r="D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7" t="s">
        <v>153</v>
      </c>
      <c r="B13" s="17"/>
      <c r="C13" s="7"/>
      <c r="D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7"/>
      <c r="B14" s="17"/>
      <c r="C14" s="7"/>
      <c r="D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7" t="s">
        <v>154</v>
      </c>
      <c r="B15" s="17"/>
      <c r="C15" s="7"/>
      <c r="D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7"/>
      <c r="B16" s="17"/>
      <c r="C16" s="7"/>
      <c r="D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7" t="s">
        <v>184</v>
      </c>
      <c r="B17" s="17"/>
      <c r="C17" s="7"/>
      <c r="D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7"/>
      <c r="B18" s="17"/>
      <c r="C18" s="7"/>
      <c r="D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7" t="s">
        <v>179</v>
      </c>
      <c r="B19" s="17"/>
      <c r="C19" s="7"/>
      <c r="D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7"/>
      <c r="B20" s="17"/>
      <c r="C20" s="7"/>
      <c r="D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7" t="s">
        <v>146</v>
      </c>
      <c r="B21" s="17"/>
      <c r="C21" s="7"/>
      <c r="D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7" t="s">
        <v>180</v>
      </c>
      <c r="B22" s="17"/>
      <c r="C22" s="7"/>
      <c r="D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 t="s">
        <v>129</v>
      </c>
      <c r="B23" s="17"/>
      <c r="C23" s="7"/>
      <c r="D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17"/>
      <c r="C24" s="14" t="s">
        <v>99</v>
      </c>
      <c r="D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17"/>
      <c r="C25" s="7"/>
      <c r="D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 t="s">
        <v>102</v>
      </c>
      <c r="B26" s="17"/>
      <c r="C26" s="20">
        <v>109</v>
      </c>
      <c r="D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 t="s">
        <v>100</v>
      </c>
      <c r="B27" s="17"/>
      <c r="C27" s="20">
        <v>1080</v>
      </c>
      <c r="D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 t="s">
        <v>101</v>
      </c>
      <c r="B28" s="17"/>
      <c r="C28" s="20">
        <v>3035</v>
      </c>
      <c r="D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 t="s">
        <v>127</v>
      </c>
      <c r="B29" s="17"/>
      <c r="C29" s="20">
        <v>1503</v>
      </c>
      <c r="D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3.5" thickBot="1">
      <c r="A30" s="7"/>
      <c r="B30" s="17"/>
      <c r="C30" s="22">
        <f>SUM(C26:C29)</f>
        <v>5727</v>
      </c>
      <c r="D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3.5" thickTop="1">
      <c r="A31" s="7" t="s">
        <v>181</v>
      </c>
      <c r="B31" s="17"/>
      <c r="C31" s="23"/>
      <c r="D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17"/>
      <c r="C32" s="7"/>
      <c r="D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 t="s">
        <v>148</v>
      </c>
      <c r="B33" s="17"/>
      <c r="C33" s="7"/>
      <c r="D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 t="s">
        <v>132</v>
      </c>
      <c r="B34" s="17"/>
      <c r="C34" s="7"/>
      <c r="D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17"/>
      <c r="C35" s="7"/>
      <c r="D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 t="s">
        <v>155</v>
      </c>
      <c r="B36" s="17"/>
      <c r="C36" s="7"/>
      <c r="D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 t="s">
        <v>156</v>
      </c>
      <c r="B37" s="17"/>
      <c r="C37" s="7"/>
      <c r="D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 t="s">
        <v>149</v>
      </c>
      <c r="B38" s="17"/>
      <c r="C38" s="7"/>
      <c r="D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17"/>
      <c r="C39" s="7"/>
      <c r="D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 t="s">
        <v>191</v>
      </c>
      <c r="B40" s="12"/>
      <c r="D40" s="12"/>
      <c r="F40" s="12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 t="s">
        <v>192</v>
      </c>
      <c r="B41" s="12"/>
      <c r="D41" s="12"/>
      <c r="F41" s="12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17"/>
      <c r="C42" s="7"/>
      <c r="D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 t="s">
        <v>157</v>
      </c>
      <c r="B43" s="17"/>
      <c r="C43" s="7"/>
      <c r="D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 t="s">
        <v>158</v>
      </c>
      <c r="B44" s="17"/>
      <c r="C44" s="7"/>
      <c r="D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7"/>
      <c r="B45" s="17"/>
      <c r="C45" s="7"/>
      <c r="D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7" t="s">
        <v>166</v>
      </c>
      <c r="B46" s="1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2.75">
      <c r="A47" s="7" t="s">
        <v>159</v>
      </c>
      <c r="B47" s="1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7"/>
      <c r="B48" s="1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6" t="s">
        <v>174</v>
      </c>
      <c r="B49" s="1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6"/>
      <c r="B50" s="1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/>
      <c r="B51" s="17"/>
      <c r="D51" s="9" t="s">
        <v>35</v>
      </c>
      <c r="E51" s="9" t="s">
        <v>44</v>
      </c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17"/>
      <c r="D52" s="9" t="s">
        <v>43</v>
      </c>
      <c r="E52" s="9" t="s">
        <v>36</v>
      </c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17"/>
      <c r="D53" s="5" t="s">
        <v>37</v>
      </c>
      <c r="E53" s="5" t="s">
        <v>45</v>
      </c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17"/>
      <c r="D54" s="56">
        <v>36616</v>
      </c>
      <c r="E54" s="56">
        <v>36525</v>
      </c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17"/>
      <c r="D55" s="9" t="s">
        <v>46</v>
      </c>
      <c r="E55" s="9" t="s">
        <v>46</v>
      </c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17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7" t="s">
        <v>32</v>
      </c>
      <c r="B57" s="1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s="7" t="s">
        <v>90</v>
      </c>
      <c r="B58" s="17"/>
      <c r="D58" s="20"/>
      <c r="E58" s="20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7" t="s">
        <v>78</v>
      </c>
      <c r="B59" s="17"/>
      <c r="D59" s="20">
        <v>5140292</v>
      </c>
      <c r="E59" s="20">
        <v>5193300</v>
      </c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 t="s">
        <v>79</v>
      </c>
      <c r="B60" s="17"/>
      <c r="D60" s="20">
        <v>379252</v>
      </c>
      <c r="E60" s="20">
        <v>367275</v>
      </c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7"/>
      <c r="B61" s="17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3.5" thickBot="1">
      <c r="A62" s="7"/>
      <c r="B62" s="17"/>
      <c r="D62" s="21">
        <f>D59+D60</f>
        <v>5519544</v>
      </c>
      <c r="E62" s="21">
        <f>E59+E60</f>
        <v>5560575</v>
      </c>
      <c r="G62" s="7"/>
      <c r="H62" s="7"/>
      <c r="I62" s="7"/>
      <c r="J62" s="7"/>
      <c r="K62" s="7"/>
      <c r="L62" s="7"/>
      <c r="M62" s="7"/>
      <c r="N62" s="7"/>
      <c r="O62" s="7"/>
    </row>
    <row r="63" spans="1:15" ht="13.5" thickTop="1">
      <c r="A63" s="7"/>
      <c r="B63" s="1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 t="s">
        <v>91</v>
      </c>
      <c r="B64" s="1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7" t="s">
        <v>92</v>
      </c>
      <c r="B65" s="1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7" t="s">
        <v>78</v>
      </c>
      <c r="B66" s="17"/>
      <c r="D66" s="20">
        <v>882679</v>
      </c>
      <c r="E66" s="20">
        <v>687896</v>
      </c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2.75">
      <c r="A67" s="7" t="s">
        <v>79</v>
      </c>
      <c r="B67" s="17"/>
      <c r="D67" s="20">
        <v>262440</v>
      </c>
      <c r="E67" s="20">
        <v>5000</v>
      </c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.75">
      <c r="A68" s="7"/>
      <c r="B68" s="17"/>
      <c r="D68" s="20"/>
      <c r="E68" s="20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3.5" thickBot="1">
      <c r="A69" s="7"/>
      <c r="B69" s="17"/>
      <c r="D69" s="22">
        <f>D66+D67</f>
        <v>1145119</v>
      </c>
      <c r="E69" s="22">
        <f>E66+E67</f>
        <v>692896</v>
      </c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3.5" thickTop="1">
      <c r="A70" s="7"/>
      <c r="B70" s="17"/>
      <c r="D70" s="23"/>
      <c r="E70" s="23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.75">
      <c r="A71" s="7" t="s">
        <v>93</v>
      </c>
      <c r="B71" s="1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>
      <c r="A72" s="7" t="s">
        <v>80</v>
      </c>
      <c r="B72" s="1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" customHeight="1">
      <c r="A73" s="7" t="s">
        <v>94</v>
      </c>
      <c r="B73" s="17"/>
      <c r="D73" s="14" t="s">
        <v>131</v>
      </c>
      <c r="E73" s="14" t="s">
        <v>131</v>
      </c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2.75">
      <c r="A74" s="7" t="s">
        <v>95</v>
      </c>
      <c r="B74" s="24"/>
      <c r="D74" s="14" t="s">
        <v>131</v>
      </c>
      <c r="E74" s="14" t="s">
        <v>131</v>
      </c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2.75">
      <c r="A75" s="7" t="s">
        <v>81</v>
      </c>
      <c r="B75" s="24"/>
      <c r="D75" s="26"/>
      <c r="E75" s="9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>
      <c r="A76" s="7" t="s">
        <v>94</v>
      </c>
      <c r="B76" s="24"/>
      <c r="D76" s="14" t="s">
        <v>131</v>
      </c>
      <c r="E76" s="14" t="s">
        <v>131</v>
      </c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75">
      <c r="A77" s="7" t="s">
        <v>95</v>
      </c>
      <c r="B77" s="24"/>
      <c r="D77" s="14" t="s">
        <v>131</v>
      </c>
      <c r="E77" s="14" t="s">
        <v>131</v>
      </c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.75">
      <c r="A78" s="7"/>
      <c r="B78" s="24"/>
      <c r="D78" s="25"/>
      <c r="E78" s="14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3.5" thickBot="1">
      <c r="A79" s="7"/>
      <c r="B79" s="24"/>
      <c r="D79" s="27" t="s">
        <v>131</v>
      </c>
      <c r="E79" s="27" t="s">
        <v>131</v>
      </c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3.5" thickTop="1">
      <c r="A80" s="7"/>
      <c r="B80" s="24"/>
      <c r="D80" s="2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 t="s">
        <v>96</v>
      </c>
      <c r="B81" s="24"/>
      <c r="D81" s="2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 t="s">
        <v>80</v>
      </c>
      <c r="B82" s="24"/>
      <c r="D82" s="2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 t="s">
        <v>94</v>
      </c>
      <c r="B83" s="24"/>
      <c r="D83" s="14" t="s">
        <v>131</v>
      </c>
      <c r="E83" s="14" t="s">
        <v>131</v>
      </c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 t="s">
        <v>95</v>
      </c>
      <c r="B84" s="24"/>
      <c r="D84" s="14" t="s">
        <v>131</v>
      </c>
      <c r="E84" s="14" t="s">
        <v>131</v>
      </c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 t="s">
        <v>82</v>
      </c>
      <c r="B85" s="24"/>
      <c r="D85" s="25"/>
      <c r="E85" s="14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 t="s">
        <v>94</v>
      </c>
      <c r="B86" s="24"/>
      <c r="D86" s="14" t="s">
        <v>131</v>
      </c>
      <c r="E86" s="14" t="s">
        <v>131</v>
      </c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 t="s">
        <v>95</v>
      </c>
      <c r="B87" s="24"/>
      <c r="D87" s="14" t="s">
        <v>131</v>
      </c>
      <c r="E87" s="14" t="s">
        <v>131</v>
      </c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24"/>
      <c r="D88" s="25"/>
      <c r="E88" s="14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3.5" thickBot="1">
      <c r="A89" s="7"/>
      <c r="B89" s="24"/>
      <c r="D89" s="27" t="s">
        <v>131</v>
      </c>
      <c r="E89" s="27" t="s">
        <v>131</v>
      </c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3.5" thickTop="1">
      <c r="A90" s="7"/>
      <c r="B90" s="24"/>
      <c r="D90" s="28"/>
      <c r="E90" s="29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6" t="s">
        <v>175</v>
      </c>
      <c r="B91" s="30"/>
      <c r="C91" s="28"/>
      <c r="D91" s="2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 t="s">
        <v>136</v>
      </c>
      <c r="B92" s="30"/>
      <c r="C92" s="28"/>
      <c r="D92" s="29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 t="s">
        <v>137</v>
      </c>
      <c r="B93" s="30"/>
      <c r="C93" s="28"/>
      <c r="D93" s="29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 t="s">
        <v>138</v>
      </c>
      <c r="B94" s="30"/>
      <c r="C94" s="28"/>
      <c r="D94" s="29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30"/>
      <c r="C95" s="28"/>
      <c r="D95" s="29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 t="s">
        <v>160</v>
      </c>
      <c r="B96" s="30"/>
      <c r="C96" s="28"/>
      <c r="D96" s="29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30"/>
      <c r="C97" s="28"/>
      <c r="D97" s="29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30"/>
      <c r="C98" s="18" t="s">
        <v>56</v>
      </c>
      <c r="D98" s="19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18" t="s">
        <v>55</v>
      </c>
      <c r="C99" s="31"/>
      <c r="D99" s="32" t="s">
        <v>57</v>
      </c>
      <c r="E99" s="19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18" t="s">
        <v>37</v>
      </c>
      <c r="C100" s="31"/>
      <c r="D100" s="32" t="s">
        <v>45</v>
      </c>
      <c r="E100" s="19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57">
        <v>36616</v>
      </c>
      <c r="C101" s="19"/>
      <c r="D101" s="57">
        <v>36525</v>
      </c>
      <c r="E101" s="19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33"/>
      <c r="C102" s="5" t="s">
        <v>60</v>
      </c>
      <c r="D102" s="9"/>
      <c r="E102" s="5" t="s">
        <v>60</v>
      </c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5" t="s">
        <v>58</v>
      </c>
      <c r="C103" s="5" t="s">
        <v>61</v>
      </c>
      <c r="D103" s="5" t="s">
        <v>58</v>
      </c>
      <c r="E103" s="5" t="s">
        <v>61</v>
      </c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5" t="s">
        <v>59</v>
      </c>
      <c r="C104" s="5" t="s">
        <v>59</v>
      </c>
      <c r="D104" s="5" t="s">
        <v>59</v>
      </c>
      <c r="E104" s="5" t="s">
        <v>59</v>
      </c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34" t="s">
        <v>46</v>
      </c>
      <c r="C105" s="34" t="s">
        <v>46</v>
      </c>
      <c r="D105" s="34" t="s">
        <v>46</v>
      </c>
      <c r="E105" s="34" t="s">
        <v>46</v>
      </c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5"/>
      <c r="C106" s="5"/>
      <c r="D106" s="5"/>
      <c r="E106" s="5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 t="s">
        <v>47</v>
      </c>
      <c r="B107" s="12">
        <v>281327</v>
      </c>
      <c r="C107" s="12">
        <v>281327</v>
      </c>
      <c r="D107" s="12">
        <v>350289</v>
      </c>
      <c r="E107" s="12">
        <v>350289</v>
      </c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 t="s">
        <v>88</v>
      </c>
      <c r="B108" s="35">
        <f>453471+6902</f>
        <v>460373</v>
      </c>
      <c r="C108" s="12">
        <v>230187</v>
      </c>
      <c r="D108" s="35">
        <f>455083+7315</f>
        <v>462398</v>
      </c>
      <c r="E108" s="12">
        <v>231199</v>
      </c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 t="s">
        <v>85</v>
      </c>
      <c r="B109" s="35"/>
      <c r="C109" s="12"/>
      <c r="D109" s="35"/>
      <c r="E109" s="12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 t="s">
        <v>84</v>
      </c>
      <c r="B110" s="35">
        <v>65354</v>
      </c>
      <c r="C110" s="12">
        <v>13070</v>
      </c>
      <c r="D110" s="35">
        <v>61121</v>
      </c>
      <c r="E110" s="12">
        <v>12224</v>
      </c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 t="s">
        <v>48</v>
      </c>
      <c r="B111" s="35"/>
      <c r="C111" s="12"/>
      <c r="D111" s="35"/>
      <c r="E111" s="12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 t="s">
        <v>49</v>
      </c>
      <c r="B112" s="35">
        <v>99223</v>
      </c>
      <c r="C112" s="12">
        <v>99223</v>
      </c>
      <c r="D112" s="35">
        <v>101480</v>
      </c>
      <c r="E112" s="12">
        <v>101480</v>
      </c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 t="s">
        <v>50</v>
      </c>
      <c r="B113" s="35">
        <v>24500</v>
      </c>
      <c r="C113" s="12">
        <v>12250</v>
      </c>
      <c r="D113" s="35">
        <v>5500</v>
      </c>
      <c r="E113" s="12">
        <v>2750</v>
      </c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 t="s">
        <v>51</v>
      </c>
      <c r="B114" s="35"/>
      <c r="C114" s="12"/>
      <c r="D114" s="35"/>
      <c r="E114" s="12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 t="s">
        <v>52</v>
      </c>
      <c r="B115" s="35">
        <v>436299</v>
      </c>
      <c r="C115" s="12">
        <v>218149</v>
      </c>
      <c r="D115" s="35">
        <v>417536</v>
      </c>
      <c r="E115" s="12">
        <v>208768</v>
      </c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 t="s">
        <v>53</v>
      </c>
      <c r="B116" s="35">
        <v>1732358</v>
      </c>
      <c r="C116" s="12" t="s">
        <v>131</v>
      </c>
      <c r="D116" s="35">
        <v>1782137</v>
      </c>
      <c r="E116" s="12" t="s">
        <v>131</v>
      </c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 t="s">
        <v>72</v>
      </c>
      <c r="B117" s="35">
        <v>246306</v>
      </c>
      <c r="C117" s="12">
        <v>2485</v>
      </c>
      <c r="D117" s="35">
        <v>138737</v>
      </c>
      <c r="E117" s="12">
        <v>2187</v>
      </c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 t="s">
        <v>54</v>
      </c>
      <c r="B118" s="12">
        <v>2000</v>
      </c>
      <c r="C118" s="12">
        <v>45</v>
      </c>
      <c r="D118" s="12" t="s">
        <v>131</v>
      </c>
      <c r="E118" s="12" t="s">
        <v>131</v>
      </c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 t="s">
        <v>87</v>
      </c>
      <c r="B119" s="35"/>
      <c r="C119" s="12"/>
      <c r="D119" s="35"/>
      <c r="E119" s="12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 t="s">
        <v>86</v>
      </c>
      <c r="B120" s="35">
        <v>128083</v>
      </c>
      <c r="C120" s="12" t="s">
        <v>131</v>
      </c>
      <c r="D120" s="35">
        <v>154250</v>
      </c>
      <c r="E120" s="12" t="s">
        <v>131</v>
      </c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35"/>
      <c r="C121" s="12"/>
      <c r="D121" s="10"/>
      <c r="E121" s="10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3.5" thickBot="1">
      <c r="A122" s="7"/>
      <c r="B122" s="36">
        <f>SUM(B107:B120)</f>
        <v>3475823</v>
      </c>
      <c r="C122" s="36">
        <f>SUM(C107:C120)</f>
        <v>856736</v>
      </c>
      <c r="D122" s="36">
        <f>SUM(D107:D121)</f>
        <v>3473448</v>
      </c>
      <c r="E122" s="36">
        <f>SUM(E107:E121)</f>
        <v>908897</v>
      </c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3.5" thickTop="1">
      <c r="A123" s="7"/>
      <c r="B123" s="24"/>
      <c r="C123" s="28"/>
      <c r="D123" s="29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6" t="s">
        <v>176</v>
      </c>
      <c r="B124" s="37"/>
      <c r="C124" s="38"/>
      <c r="D124" s="39"/>
      <c r="E124" s="6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6" t="s">
        <v>97</v>
      </c>
      <c r="B125" s="37"/>
      <c r="C125" s="38"/>
      <c r="D125" s="39"/>
      <c r="E125" s="6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6"/>
      <c r="B126" s="37"/>
      <c r="C126" s="38"/>
      <c r="D126" s="39"/>
      <c r="E126" s="6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39"/>
      <c r="B127" s="30" t="s">
        <v>58</v>
      </c>
      <c r="C127" s="34" t="s">
        <v>103</v>
      </c>
      <c r="D127" s="34" t="s">
        <v>105</v>
      </c>
      <c r="E127" s="34" t="s">
        <v>107</v>
      </c>
      <c r="F127" s="34" t="s">
        <v>183</v>
      </c>
      <c r="G127" s="34"/>
      <c r="H127" s="34"/>
      <c r="I127" s="34"/>
      <c r="J127" s="7"/>
      <c r="K127" s="7"/>
      <c r="L127" s="7"/>
      <c r="M127" s="7"/>
      <c r="N127" s="7"/>
      <c r="O127" s="7"/>
    </row>
    <row r="128" spans="1:15" ht="12.75">
      <c r="A128" s="34" t="s">
        <v>108</v>
      </c>
      <c r="B128" s="30" t="s">
        <v>59</v>
      </c>
      <c r="C128" s="34" t="s">
        <v>104</v>
      </c>
      <c r="D128" s="34" t="s">
        <v>106</v>
      </c>
      <c r="E128" s="34" t="s">
        <v>106</v>
      </c>
      <c r="F128" s="34" t="s">
        <v>106</v>
      </c>
      <c r="G128" s="34"/>
      <c r="H128" s="34"/>
      <c r="I128" s="34"/>
      <c r="J128" s="7"/>
      <c r="K128" s="7"/>
      <c r="L128" s="7"/>
      <c r="M128" s="7"/>
      <c r="N128" s="7"/>
      <c r="O128" s="7"/>
    </row>
    <row r="129" spans="1:15" ht="12.75">
      <c r="A129" s="34"/>
      <c r="B129" s="30" t="s">
        <v>46</v>
      </c>
      <c r="C129" s="30" t="s">
        <v>46</v>
      </c>
      <c r="D129" s="30" t="s">
        <v>46</v>
      </c>
      <c r="E129" s="30" t="s">
        <v>46</v>
      </c>
      <c r="F129" s="30" t="s">
        <v>46</v>
      </c>
      <c r="G129" s="29"/>
      <c r="H129" s="29"/>
      <c r="I129" s="29"/>
      <c r="J129" s="7"/>
      <c r="K129" s="7"/>
      <c r="L129" s="7"/>
      <c r="M129" s="7"/>
      <c r="N129" s="7"/>
      <c r="O129" s="7"/>
    </row>
    <row r="130" spans="1:15" ht="12.75">
      <c r="A130" s="39"/>
      <c r="B130" s="48"/>
      <c r="C130" s="38"/>
      <c r="D130" s="39"/>
      <c r="E130" s="39"/>
      <c r="F130" s="29"/>
      <c r="G130" s="29"/>
      <c r="H130" s="29"/>
      <c r="I130" s="29"/>
      <c r="J130" s="7"/>
      <c r="K130" s="7"/>
      <c r="L130" s="7"/>
      <c r="M130" s="7"/>
      <c r="N130" s="7"/>
      <c r="O130" s="7"/>
    </row>
    <row r="131" spans="1:15" ht="12.75">
      <c r="A131" s="29" t="s">
        <v>116</v>
      </c>
      <c r="B131" s="48"/>
      <c r="C131" s="38"/>
      <c r="D131" s="39"/>
      <c r="E131" s="39"/>
      <c r="F131" s="29"/>
      <c r="G131" s="29"/>
      <c r="H131" s="29"/>
      <c r="I131" s="29"/>
      <c r="J131" s="7"/>
      <c r="K131" s="7"/>
      <c r="L131" s="7"/>
      <c r="M131" s="7"/>
      <c r="N131" s="7"/>
      <c r="O131" s="7"/>
    </row>
    <row r="132" spans="1:15" ht="12.75">
      <c r="A132" s="29" t="s">
        <v>109</v>
      </c>
      <c r="B132" s="49">
        <v>246306</v>
      </c>
      <c r="C132" s="35">
        <v>166977</v>
      </c>
      <c r="D132" s="12">
        <v>64343</v>
      </c>
      <c r="E132" s="12">
        <v>14986</v>
      </c>
      <c r="F132" s="51" t="s">
        <v>131</v>
      </c>
      <c r="G132" s="45"/>
      <c r="H132" s="45"/>
      <c r="I132" s="45"/>
      <c r="J132" s="7"/>
      <c r="K132" s="7"/>
      <c r="L132" s="7"/>
      <c r="M132" s="7"/>
      <c r="N132" s="7"/>
      <c r="O132" s="7"/>
    </row>
    <row r="133" spans="1:15" ht="12.75">
      <c r="A133" s="29" t="s">
        <v>110</v>
      </c>
      <c r="B133" s="46" t="s">
        <v>131</v>
      </c>
      <c r="C133" s="12" t="s">
        <v>131</v>
      </c>
      <c r="D133" s="51" t="s">
        <v>131</v>
      </c>
      <c r="E133" s="51" t="s">
        <v>131</v>
      </c>
      <c r="F133" s="45" t="s">
        <v>131</v>
      </c>
      <c r="G133" s="45"/>
      <c r="H133" s="45"/>
      <c r="I133" s="45"/>
      <c r="J133" s="7"/>
      <c r="K133" s="7"/>
      <c r="L133" s="7"/>
      <c r="M133" s="7"/>
      <c r="N133" s="7"/>
      <c r="O133" s="7"/>
    </row>
    <row r="134" spans="1:15" ht="12.75">
      <c r="A134" s="29" t="s">
        <v>111</v>
      </c>
      <c r="B134" s="50" t="s">
        <v>131</v>
      </c>
      <c r="C134" s="51" t="s">
        <v>131</v>
      </c>
      <c r="D134" s="51" t="s">
        <v>131</v>
      </c>
      <c r="E134" s="51" t="s">
        <v>131</v>
      </c>
      <c r="F134" s="45" t="s">
        <v>131</v>
      </c>
      <c r="G134" s="45"/>
      <c r="H134" s="45"/>
      <c r="I134" s="45"/>
      <c r="J134" s="7"/>
      <c r="K134" s="7"/>
      <c r="L134" s="7"/>
      <c r="M134" s="7"/>
      <c r="N134" s="7"/>
      <c r="O134" s="7"/>
    </row>
    <row r="135" spans="1:15" ht="12.75">
      <c r="A135" s="39"/>
      <c r="B135" s="52"/>
      <c r="C135" s="53"/>
      <c r="D135" s="51"/>
      <c r="E135" s="51"/>
      <c r="F135" s="45"/>
      <c r="G135" s="45"/>
      <c r="H135" s="45"/>
      <c r="I135" s="45"/>
      <c r="J135" s="7"/>
      <c r="K135" s="7"/>
      <c r="L135" s="7"/>
      <c r="M135" s="7"/>
      <c r="N135" s="7"/>
      <c r="O135" s="7"/>
    </row>
    <row r="136" spans="1:15" ht="12.75">
      <c r="A136" s="29" t="s">
        <v>117</v>
      </c>
      <c r="B136" s="52"/>
      <c r="C136" s="53"/>
      <c r="D136" s="51"/>
      <c r="E136" s="51"/>
      <c r="F136" s="45"/>
      <c r="G136" s="45"/>
      <c r="H136" s="45"/>
      <c r="I136" s="45"/>
      <c r="J136" s="7"/>
      <c r="K136" s="7"/>
      <c r="L136" s="7"/>
      <c r="M136" s="7"/>
      <c r="N136" s="7"/>
      <c r="O136" s="7"/>
    </row>
    <row r="137" spans="1:15" ht="12.75">
      <c r="A137" s="29" t="s">
        <v>109</v>
      </c>
      <c r="B137" s="50" t="s">
        <v>131</v>
      </c>
      <c r="C137" s="51" t="s">
        <v>131</v>
      </c>
      <c r="D137" s="51" t="s">
        <v>131</v>
      </c>
      <c r="E137" s="51" t="s">
        <v>131</v>
      </c>
      <c r="F137" s="45" t="s">
        <v>131</v>
      </c>
      <c r="G137" s="45"/>
      <c r="H137" s="45"/>
      <c r="I137" s="45"/>
      <c r="J137" s="7"/>
      <c r="K137" s="7"/>
      <c r="L137" s="7"/>
      <c r="M137" s="7"/>
      <c r="N137" s="7"/>
      <c r="O137" s="7"/>
    </row>
    <row r="138" spans="1:15" ht="12.75">
      <c r="A138" s="29" t="s">
        <v>112</v>
      </c>
      <c r="B138" s="46">
        <v>2000</v>
      </c>
      <c r="C138" s="51" t="s">
        <v>131</v>
      </c>
      <c r="D138" s="12">
        <v>1000</v>
      </c>
      <c r="E138" s="51" t="s">
        <v>131</v>
      </c>
      <c r="F138" s="12">
        <v>1000</v>
      </c>
      <c r="G138" s="45"/>
      <c r="H138" s="45"/>
      <c r="I138" s="45"/>
      <c r="J138" s="7"/>
      <c r="K138" s="7"/>
      <c r="L138" s="7"/>
      <c r="M138" s="7"/>
      <c r="N138" s="7"/>
      <c r="O138" s="7"/>
    </row>
    <row r="139" spans="1:15" ht="12.75">
      <c r="A139" s="29" t="s">
        <v>110</v>
      </c>
      <c r="B139" s="50" t="s">
        <v>131</v>
      </c>
      <c r="C139" s="51" t="s">
        <v>131</v>
      </c>
      <c r="D139" s="51" t="s">
        <v>131</v>
      </c>
      <c r="E139" s="51" t="s">
        <v>131</v>
      </c>
      <c r="F139" s="45" t="s">
        <v>131</v>
      </c>
      <c r="G139" s="45"/>
      <c r="H139" s="45"/>
      <c r="I139" s="45"/>
      <c r="J139" s="7"/>
      <c r="K139" s="7"/>
      <c r="L139" s="7"/>
      <c r="M139" s="7"/>
      <c r="N139" s="7"/>
      <c r="O139" s="7"/>
    </row>
    <row r="140" spans="1:15" ht="12.75">
      <c r="A140" s="29" t="s">
        <v>111</v>
      </c>
      <c r="B140" s="50" t="s">
        <v>131</v>
      </c>
      <c r="C140" s="51" t="s">
        <v>131</v>
      </c>
      <c r="D140" s="51" t="s">
        <v>131</v>
      </c>
      <c r="E140" s="51" t="s">
        <v>131</v>
      </c>
      <c r="F140" s="45" t="s">
        <v>131</v>
      </c>
      <c r="G140" s="45"/>
      <c r="H140" s="45"/>
      <c r="I140" s="45"/>
      <c r="J140" s="7"/>
      <c r="K140" s="7"/>
      <c r="L140" s="7"/>
      <c r="M140" s="7"/>
      <c r="N140" s="7"/>
      <c r="O140" s="7"/>
    </row>
    <row r="141" spans="1:15" ht="12.75">
      <c r="A141" s="39"/>
      <c r="B141" s="52"/>
      <c r="C141" s="53"/>
      <c r="D141" s="51"/>
      <c r="E141" s="51"/>
      <c r="F141" s="45"/>
      <c r="G141" s="45"/>
      <c r="H141" s="45"/>
      <c r="I141" s="45"/>
      <c r="J141" s="7"/>
      <c r="K141" s="7"/>
      <c r="L141" s="7"/>
      <c r="M141" s="7"/>
      <c r="N141" s="7"/>
      <c r="O141" s="7"/>
    </row>
    <row r="142" spans="1:15" ht="12.75">
      <c r="A142" s="29" t="s">
        <v>118</v>
      </c>
      <c r="B142" s="52"/>
      <c r="C142" s="53"/>
      <c r="D142" s="51"/>
      <c r="E142" s="51"/>
      <c r="F142" s="45"/>
      <c r="G142" s="45"/>
      <c r="H142" s="45"/>
      <c r="I142" s="45"/>
      <c r="J142" s="7"/>
      <c r="K142" s="7"/>
      <c r="L142" s="7"/>
      <c r="M142" s="7"/>
      <c r="N142" s="7"/>
      <c r="O142" s="7"/>
    </row>
    <row r="143" spans="1:15" ht="12.75">
      <c r="A143" s="29" t="s">
        <v>113</v>
      </c>
      <c r="B143" s="50" t="s">
        <v>131</v>
      </c>
      <c r="C143" s="51" t="s">
        <v>131</v>
      </c>
      <c r="D143" s="51" t="s">
        <v>131</v>
      </c>
      <c r="E143" s="51" t="s">
        <v>131</v>
      </c>
      <c r="F143" s="45" t="s">
        <v>131</v>
      </c>
      <c r="G143" s="45"/>
      <c r="H143" s="45"/>
      <c r="I143" s="45"/>
      <c r="J143" s="7"/>
      <c r="K143" s="7"/>
      <c r="L143" s="7"/>
      <c r="M143" s="7"/>
      <c r="N143" s="7"/>
      <c r="O143" s="7"/>
    </row>
    <row r="144" spans="1:15" ht="12.75">
      <c r="A144" s="29" t="s">
        <v>114</v>
      </c>
      <c r="B144" s="50" t="s">
        <v>131</v>
      </c>
      <c r="C144" s="51" t="s">
        <v>131</v>
      </c>
      <c r="D144" s="51" t="s">
        <v>131</v>
      </c>
      <c r="E144" s="51" t="s">
        <v>131</v>
      </c>
      <c r="F144" s="45" t="s">
        <v>131</v>
      </c>
      <c r="G144" s="45"/>
      <c r="H144" s="45"/>
      <c r="I144" s="45"/>
      <c r="J144" s="7"/>
      <c r="K144" s="7"/>
      <c r="L144" s="7"/>
      <c r="M144" s="7"/>
      <c r="N144" s="7"/>
      <c r="O144" s="7"/>
    </row>
    <row r="145" spans="1:15" ht="12.75">
      <c r="A145" s="29" t="s">
        <v>115</v>
      </c>
      <c r="B145" s="50" t="s">
        <v>131</v>
      </c>
      <c r="C145" s="51" t="s">
        <v>131</v>
      </c>
      <c r="D145" s="51" t="s">
        <v>131</v>
      </c>
      <c r="E145" s="51" t="s">
        <v>131</v>
      </c>
      <c r="F145" s="45" t="s">
        <v>131</v>
      </c>
      <c r="G145" s="45"/>
      <c r="H145" s="45"/>
      <c r="I145" s="45"/>
      <c r="J145" s="7"/>
      <c r="K145" s="7"/>
      <c r="L145" s="7"/>
      <c r="M145" s="7"/>
      <c r="N145" s="7"/>
      <c r="O145" s="7"/>
    </row>
    <row r="146" spans="1:15" ht="12.75">
      <c r="A146" s="39"/>
      <c r="B146" s="52"/>
      <c r="C146" s="53"/>
      <c r="D146" s="51"/>
      <c r="E146" s="51"/>
      <c r="F146" s="59"/>
      <c r="G146" s="45"/>
      <c r="H146" s="45"/>
      <c r="I146" s="45"/>
      <c r="J146" s="7"/>
      <c r="K146" s="7"/>
      <c r="L146" s="7"/>
      <c r="M146" s="7"/>
      <c r="N146" s="7"/>
      <c r="O146" s="7"/>
    </row>
    <row r="147" spans="1:15" ht="13.5" thickBot="1">
      <c r="A147" s="29" t="s">
        <v>119</v>
      </c>
      <c r="B147" s="54">
        <f>SUM(B132:B145)</f>
        <v>248306</v>
      </c>
      <c r="C147" s="54">
        <f>SUM(C132:C145)</f>
        <v>166977</v>
      </c>
      <c r="D147" s="54">
        <f>SUM(D132:D145)</f>
        <v>65343</v>
      </c>
      <c r="E147" s="47">
        <f>SUM(E132:E146)</f>
        <v>14986</v>
      </c>
      <c r="F147" s="47">
        <f>SUM(F132:F146)</f>
        <v>1000</v>
      </c>
      <c r="G147" s="45"/>
      <c r="H147" s="45"/>
      <c r="I147" s="45"/>
      <c r="J147" s="7"/>
      <c r="K147" s="7"/>
      <c r="L147" s="7"/>
      <c r="M147" s="7"/>
      <c r="N147" s="7"/>
      <c r="O147" s="7"/>
    </row>
    <row r="148" spans="1:15" ht="13.5" thickTop="1">
      <c r="A148" s="39"/>
      <c r="B148" s="48"/>
      <c r="C148" s="38"/>
      <c r="D148" s="39"/>
      <c r="E148" s="39"/>
      <c r="F148" s="29"/>
      <c r="G148" s="29"/>
      <c r="H148" s="29"/>
      <c r="I148" s="29"/>
      <c r="J148" s="7"/>
      <c r="K148" s="7"/>
      <c r="L148" s="7"/>
      <c r="M148" s="7"/>
      <c r="N148" s="7"/>
      <c r="O148" s="7"/>
    </row>
    <row r="149" spans="1:15" ht="12.75">
      <c r="A149" s="7" t="s">
        <v>120</v>
      </c>
      <c r="B149" s="24"/>
      <c r="C149" s="28"/>
      <c r="D149" s="29"/>
      <c r="E149" s="7"/>
      <c r="F149" s="29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 t="s">
        <v>121</v>
      </c>
      <c r="B150" s="24"/>
      <c r="C150" s="28"/>
      <c r="D150" s="29"/>
      <c r="E150" s="7"/>
      <c r="F150" s="29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24"/>
      <c r="C151" s="28"/>
      <c r="D151" s="29"/>
      <c r="E151" s="7"/>
      <c r="F151" s="29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41" t="s">
        <v>122</v>
      </c>
      <c r="B152" s="24"/>
      <c r="C152" s="28"/>
      <c r="D152" s="29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 t="s">
        <v>123</v>
      </c>
      <c r="B153" s="24"/>
      <c r="C153" s="28"/>
      <c r="D153" s="29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 t="s">
        <v>124</v>
      </c>
      <c r="B154" s="24"/>
      <c r="C154" s="28"/>
      <c r="D154" s="29"/>
      <c r="O154" s="7"/>
    </row>
    <row r="155" spans="1:15" ht="12.75">
      <c r="A155" s="7" t="s">
        <v>125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 t="s">
        <v>161</v>
      </c>
      <c r="B156" s="24"/>
      <c r="C156" s="28"/>
      <c r="D156" s="29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 t="s">
        <v>167</v>
      </c>
      <c r="B157" s="24"/>
      <c r="C157" s="28"/>
      <c r="D157" s="29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 t="s">
        <v>162</v>
      </c>
      <c r="B158" s="24"/>
      <c r="C158" s="28"/>
      <c r="D158" s="29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24"/>
      <c r="C159" s="28"/>
      <c r="D159" s="29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41" t="s">
        <v>126</v>
      </c>
      <c r="B160" s="24"/>
      <c r="C160" s="28"/>
      <c r="D160" s="29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 t="s">
        <v>128</v>
      </c>
      <c r="B161" s="24"/>
      <c r="C161" s="28"/>
      <c r="D161" s="29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7" t="s">
        <v>163</v>
      </c>
      <c r="B162" s="24"/>
      <c r="C162" s="28"/>
      <c r="D162" s="29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7" t="s">
        <v>168</v>
      </c>
      <c r="B163" s="24"/>
      <c r="C163" s="28"/>
      <c r="D163" s="29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7" t="s">
        <v>164</v>
      </c>
      <c r="B164" s="24"/>
      <c r="C164" s="28"/>
      <c r="D164" s="29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2.75">
      <c r="A165" s="7" t="s">
        <v>133</v>
      </c>
      <c r="B165" s="24"/>
      <c r="C165" s="28"/>
      <c r="D165" s="29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2.75">
      <c r="A166" s="7"/>
      <c r="B166" s="24"/>
      <c r="C166" s="28"/>
      <c r="D166" s="29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2.75">
      <c r="A167" s="41" t="s">
        <v>142</v>
      </c>
      <c r="B167" s="24"/>
      <c r="C167" s="28"/>
      <c r="D167" s="29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2.75">
      <c r="A168" s="7" t="s">
        <v>143</v>
      </c>
      <c r="B168" s="24"/>
      <c r="C168" s="28"/>
      <c r="D168" s="29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2.75">
      <c r="A169" s="7" t="s">
        <v>144</v>
      </c>
      <c r="B169" s="24"/>
      <c r="C169" s="28"/>
      <c r="D169" s="29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2.75">
      <c r="A170" s="7" t="s">
        <v>145</v>
      </c>
      <c r="B170" s="24"/>
      <c r="C170" s="28"/>
      <c r="D170" s="29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2.75">
      <c r="A171" s="7"/>
      <c r="B171" s="24"/>
      <c r="C171" s="28"/>
      <c r="D171" s="29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2.75">
      <c r="A172" s="7" t="s">
        <v>177</v>
      </c>
      <c r="B172" s="24"/>
      <c r="C172" s="28"/>
      <c r="D172" s="29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2.75">
      <c r="A173" s="7"/>
      <c r="B173" s="24"/>
      <c r="C173" s="28"/>
      <c r="D173" s="29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2.75">
      <c r="A174" s="6" t="s">
        <v>178</v>
      </c>
      <c r="B174" s="24"/>
      <c r="C174" s="28"/>
      <c r="D174" s="29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2.75">
      <c r="A175" s="7"/>
      <c r="B175" s="24"/>
      <c r="C175" s="28"/>
      <c r="D175" s="29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2.75">
      <c r="A176" s="7"/>
      <c r="B176" s="18" t="s">
        <v>34</v>
      </c>
      <c r="C176" s="31"/>
      <c r="D176" s="18" t="s">
        <v>39</v>
      </c>
      <c r="E176" s="31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2.75">
      <c r="A177" s="7"/>
      <c r="B177" s="40" t="s">
        <v>35</v>
      </c>
      <c r="C177" s="40" t="s">
        <v>62</v>
      </c>
      <c r="D177" s="7"/>
      <c r="E177" s="40" t="s">
        <v>62</v>
      </c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2.75">
      <c r="A178" s="7"/>
      <c r="B178" s="40" t="s">
        <v>36</v>
      </c>
      <c r="C178" s="40" t="s">
        <v>38</v>
      </c>
      <c r="D178" s="5" t="s">
        <v>35</v>
      </c>
      <c r="E178" s="40" t="s">
        <v>38</v>
      </c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2.75">
      <c r="A179" s="7"/>
      <c r="B179" s="40" t="s">
        <v>37</v>
      </c>
      <c r="C179" s="40" t="s">
        <v>37</v>
      </c>
      <c r="D179" s="5" t="s">
        <v>40</v>
      </c>
      <c r="E179" s="40" t="s">
        <v>40</v>
      </c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2.75">
      <c r="A180" s="7"/>
      <c r="B180" s="58">
        <v>36616</v>
      </c>
      <c r="C180" s="58">
        <v>36250</v>
      </c>
      <c r="D180" s="56">
        <v>36616</v>
      </c>
      <c r="E180" s="58">
        <v>36250</v>
      </c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2.75">
      <c r="A181" s="7"/>
      <c r="B181" s="34" t="s">
        <v>46</v>
      </c>
      <c r="C181" s="34" t="s">
        <v>46</v>
      </c>
      <c r="D181" s="9" t="s">
        <v>46</v>
      </c>
      <c r="E181" s="34" t="s">
        <v>46</v>
      </c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2.75">
      <c r="A182" s="7"/>
      <c r="B182" s="28"/>
      <c r="C182" s="29"/>
      <c r="D182" s="7"/>
      <c r="E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2.75">
      <c r="A183" s="41" t="s">
        <v>63</v>
      </c>
      <c r="B183" s="28"/>
      <c r="C183" s="29"/>
      <c r="D183" s="7"/>
      <c r="E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2.75">
      <c r="A184" s="7" t="s">
        <v>64</v>
      </c>
      <c r="B184" s="35">
        <v>152441</v>
      </c>
      <c r="C184" s="23">
        <v>176787</v>
      </c>
      <c r="D184" s="20">
        <v>152441</v>
      </c>
      <c r="E184" s="20">
        <v>176787</v>
      </c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2.75">
      <c r="A185" s="7" t="s">
        <v>141</v>
      </c>
      <c r="B185" s="35">
        <v>33579</v>
      </c>
      <c r="C185" s="23">
        <v>-14434</v>
      </c>
      <c r="D185" s="20">
        <v>33579</v>
      </c>
      <c r="E185" s="20">
        <v>-14434</v>
      </c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2.75">
      <c r="A186" s="7" t="s">
        <v>66</v>
      </c>
      <c r="B186" s="35">
        <v>10243731</v>
      </c>
      <c r="C186" s="23">
        <v>10145002</v>
      </c>
      <c r="D186" s="20">
        <v>10243731</v>
      </c>
      <c r="E186" s="20">
        <v>10145002</v>
      </c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2.75">
      <c r="A187" s="7"/>
      <c r="B187" s="42"/>
      <c r="C187" s="29"/>
      <c r="D187" s="7"/>
      <c r="E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2.75">
      <c r="A188" s="41" t="s">
        <v>67</v>
      </c>
      <c r="B188" s="42"/>
      <c r="C188" s="29"/>
      <c r="D188" s="7"/>
      <c r="E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2.75">
      <c r="A189" s="7" t="s">
        <v>64</v>
      </c>
      <c r="B189" s="35">
        <v>10158</v>
      </c>
      <c r="C189" s="23">
        <v>9134</v>
      </c>
      <c r="D189" s="20">
        <v>10158</v>
      </c>
      <c r="E189" s="20">
        <v>9134</v>
      </c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2.75">
      <c r="A190" s="7" t="s">
        <v>65</v>
      </c>
      <c r="B190" s="35">
        <v>6639</v>
      </c>
      <c r="C190" s="23">
        <v>3436</v>
      </c>
      <c r="D190" s="20">
        <v>6639</v>
      </c>
      <c r="E190" s="20">
        <v>3436</v>
      </c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2.75">
      <c r="A191" s="7" t="s">
        <v>66</v>
      </c>
      <c r="B191" s="35">
        <v>160827</v>
      </c>
      <c r="C191" s="23">
        <v>152104</v>
      </c>
      <c r="D191" s="20">
        <v>160827</v>
      </c>
      <c r="E191" s="20">
        <v>152104</v>
      </c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2.75">
      <c r="A192" s="7"/>
      <c r="B192" s="35"/>
      <c r="C192" s="23"/>
      <c r="D192" s="7"/>
      <c r="E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2.75">
      <c r="A193" s="41" t="s">
        <v>68</v>
      </c>
      <c r="B193" s="35"/>
      <c r="C193" s="23"/>
      <c r="D193" s="7"/>
      <c r="E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2.75">
      <c r="A194" s="7" t="s">
        <v>64</v>
      </c>
      <c r="B194" s="35">
        <v>1977</v>
      </c>
      <c r="C194" s="23">
        <v>1830</v>
      </c>
      <c r="D194" s="20">
        <v>1977</v>
      </c>
      <c r="E194" s="20">
        <v>1830</v>
      </c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2.75">
      <c r="A195" s="7" t="s">
        <v>65</v>
      </c>
      <c r="B195" s="35">
        <v>1262</v>
      </c>
      <c r="C195" s="23">
        <v>732</v>
      </c>
      <c r="D195" s="20">
        <v>1262</v>
      </c>
      <c r="E195" s="20">
        <v>732</v>
      </c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2.75">
      <c r="A196" s="7" t="s">
        <v>66</v>
      </c>
      <c r="B196" s="35">
        <v>58620</v>
      </c>
      <c r="C196" s="23">
        <v>51011</v>
      </c>
      <c r="D196" s="20">
        <v>58620</v>
      </c>
      <c r="E196" s="20">
        <v>51011</v>
      </c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2.75">
      <c r="A197" s="7"/>
      <c r="B197" s="35"/>
      <c r="C197" s="23"/>
      <c r="D197" s="7"/>
      <c r="E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2.75">
      <c r="A198" s="41" t="s">
        <v>69</v>
      </c>
      <c r="B198" s="35"/>
      <c r="C198" s="23"/>
      <c r="D198" s="7"/>
      <c r="E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2.75">
      <c r="A199" s="7" t="s">
        <v>64</v>
      </c>
      <c r="B199" s="35">
        <v>4598</v>
      </c>
      <c r="C199" s="23">
        <v>2116</v>
      </c>
      <c r="D199" s="20">
        <v>4598</v>
      </c>
      <c r="E199" s="20">
        <v>2116</v>
      </c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2.75">
      <c r="A200" s="7" t="s">
        <v>65</v>
      </c>
      <c r="B200" s="35">
        <v>1517</v>
      </c>
      <c r="C200" s="23">
        <v>191</v>
      </c>
      <c r="D200" s="20">
        <v>1517</v>
      </c>
      <c r="E200" s="20">
        <v>191</v>
      </c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2.75">
      <c r="A201" s="7" t="s">
        <v>66</v>
      </c>
      <c r="B201" s="35">
        <v>13879</v>
      </c>
      <c r="C201" s="23">
        <v>8233</v>
      </c>
      <c r="D201" s="20">
        <v>13879</v>
      </c>
      <c r="E201" s="20">
        <v>8233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7"/>
      <c r="B202" s="35"/>
      <c r="C202" s="23"/>
      <c r="D202" s="20"/>
      <c r="E202" s="20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2.75">
      <c r="A203" s="7"/>
      <c r="B203" s="18" t="s">
        <v>34</v>
      </c>
      <c r="C203" s="31"/>
      <c r="D203" s="18" t="s">
        <v>39</v>
      </c>
      <c r="E203" s="31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2.75">
      <c r="A204" s="7"/>
      <c r="B204" s="40" t="s">
        <v>35</v>
      </c>
      <c r="C204" s="40" t="s">
        <v>62</v>
      </c>
      <c r="D204" s="7"/>
      <c r="E204" s="40" t="s">
        <v>62</v>
      </c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2.75">
      <c r="A205" s="7"/>
      <c r="B205" s="40" t="s">
        <v>36</v>
      </c>
      <c r="C205" s="40" t="s">
        <v>38</v>
      </c>
      <c r="D205" s="5" t="s">
        <v>35</v>
      </c>
      <c r="E205" s="40" t="s">
        <v>38</v>
      </c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2.75">
      <c r="A206" s="7"/>
      <c r="B206" s="40" t="s">
        <v>37</v>
      </c>
      <c r="C206" s="40" t="s">
        <v>37</v>
      </c>
      <c r="D206" s="5" t="s">
        <v>40</v>
      </c>
      <c r="E206" s="40" t="s">
        <v>40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7"/>
      <c r="B207" s="58">
        <v>36616</v>
      </c>
      <c r="C207" s="58">
        <v>36250</v>
      </c>
      <c r="D207" s="56">
        <v>36616</v>
      </c>
      <c r="E207" s="58">
        <v>36250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7"/>
      <c r="B208" s="34" t="s">
        <v>46</v>
      </c>
      <c r="C208" s="34" t="s">
        <v>46</v>
      </c>
      <c r="D208" s="9" t="s">
        <v>46</v>
      </c>
      <c r="E208" s="34" t="s">
        <v>46</v>
      </c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2.75">
      <c r="A209" s="7"/>
      <c r="B209" s="35"/>
      <c r="C209" s="23"/>
      <c r="D209" s="7"/>
      <c r="E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2.75">
      <c r="A210" s="41" t="s">
        <v>70</v>
      </c>
      <c r="B210" s="35"/>
      <c r="C210" s="23"/>
      <c r="D210" s="7"/>
      <c r="E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2.75">
      <c r="A211" s="7" t="s">
        <v>64</v>
      </c>
      <c r="B211" s="35">
        <v>706</v>
      </c>
      <c r="C211" s="23">
        <v>660</v>
      </c>
      <c r="D211" s="20">
        <v>706</v>
      </c>
      <c r="E211" s="20">
        <v>660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7" t="s">
        <v>65</v>
      </c>
      <c r="B212" s="35">
        <v>455</v>
      </c>
      <c r="C212" s="23">
        <v>424</v>
      </c>
      <c r="D212" s="20">
        <v>455</v>
      </c>
      <c r="E212" s="20">
        <v>424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7" t="s">
        <v>66</v>
      </c>
      <c r="B213" s="35">
        <v>33760</v>
      </c>
      <c r="C213" s="23">
        <v>32305</v>
      </c>
      <c r="D213" s="20">
        <v>33760</v>
      </c>
      <c r="E213" s="20">
        <v>32305</v>
      </c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2.75">
      <c r="A214" s="7"/>
      <c r="B214" s="35"/>
      <c r="C214" s="23"/>
      <c r="D214" s="20"/>
      <c r="E214" s="20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2.75">
      <c r="A215" s="41" t="s">
        <v>74</v>
      </c>
      <c r="B215" s="35"/>
      <c r="C215" s="23"/>
      <c r="D215" s="20"/>
      <c r="E215" s="20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2.75">
      <c r="A216" s="7" t="s">
        <v>64</v>
      </c>
      <c r="B216" s="12" t="s">
        <v>131</v>
      </c>
      <c r="C216" s="12" t="s">
        <v>131</v>
      </c>
      <c r="D216" s="10" t="s">
        <v>131</v>
      </c>
      <c r="E216" s="10" t="s">
        <v>131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7" t="s">
        <v>65</v>
      </c>
      <c r="B217" s="12" t="s">
        <v>131</v>
      </c>
      <c r="C217" s="12" t="s">
        <v>131</v>
      </c>
      <c r="D217" s="10" t="s">
        <v>131</v>
      </c>
      <c r="E217" s="10" t="s">
        <v>131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7" t="s">
        <v>66</v>
      </c>
      <c r="B218" s="35">
        <v>106049</v>
      </c>
      <c r="C218" s="23">
        <v>75531</v>
      </c>
      <c r="D218" s="20">
        <v>106049</v>
      </c>
      <c r="E218" s="20">
        <v>75531</v>
      </c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2.75">
      <c r="A219" s="7"/>
      <c r="B219" s="35"/>
      <c r="C219" s="23"/>
      <c r="D219" s="20"/>
      <c r="E219" s="20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2.75">
      <c r="A220" s="41" t="s">
        <v>75</v>
      </c>
      <c r="B220" s="35"/>
      <c r="C220" s="23"/>
      <c r="D220" s="20"/>
      <c r="E220" s="20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2.75">
      <c r="A221" s="7" t="s">
        <v>64</v>
      </c>
      <c r="B221" s="12" t="s">
        <v>131</v>
      </c>
      <c r="C221" s="12" t="s">
        <v>131</v>
      </c>
      <c r="D221" s="10" t="s">
        <v>131</v>
      </c>
      <c r="E221" s="10" t="s">
        <v>131</v>
      </c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2.75">
      <c r="A222" s="7" t="s">
        <v>65</v>
      </c>
      <c r="B222" s="12" t="s">
        <v>131</v>
      </c>
      <c r="C222" s="12" t="s">
        <v>131</v>
      </c>
      <c r="D222" s="10" t="s">
        <v>131</v>
      </c>
      <c r="E222" s="10" t="s">
        <v>131</v>
      </c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2.75">
      <c r="A223" s="7" t="s">
        <v>66</v>
      </c>
      <c r="B223" s="35">
        <v>15</v>
      </c>
      <c r="C223" s="23">
        <v>15</v>
      </c>
      <c r="D223" s="20">
        <v>15</v>
      </c>
      <c r="E223" s="20">
        <v>15</v>
      </c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2.75">
      <c r="A224" s="7"/>
      <c r="B224" s="2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2.75">
      <c r="A225" s="41" t="s">
        <v>76</v>
      </c>
      <c r="B225" s="35"/>
      <c r="C225" s="23"/>
      <c r="D225" s="20"/>
      <c r="E225" s="20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2.75">
      <c r="A226" s="7" t="s">
        <v>64</v>
      </c>
      <c r="B226" s="12" t="s">
        <v>131</v>
      </c>
      <c r="C226" s="12" t="s">
        <v>131</v>
      </c>
      <c r="D226" s="10" t="s">
        <v>131</v>
      </c>
      <c r="E226" s="10" t="s">
        <v>131</v>
      </c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2.75">
      <c r="A227" s="7" t="s">
        <v>65</v>
      </c>
      <c r="B227" s="12" t="s">
        <v>131</v>
      </c>
      <c r="C227" s="12" t="s">
        <v>131</v>
      </c>
      <c r="D227" s="10" t="s">
        <v>131</v>
      </c>
      <c r="E227" s="10" t="s">
        <v>131</v>
      </c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2.75">
      <c r="A228" s="7" t="s">
        <v>66</v>
      </c>
      <c r="B228" s="35">
        <v>3</v>
      </c>
      <c r="C228" s="23">
        <v>3</v>
      </c>
      <c r="D228" s="20">
        <v>3</v>
      </c>
      <c r="E228" s="20">
        <v>3</v>
      </c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2.75">
      <c r="A229" s="7"/>
      <c r="B229" s="35"/>
      <c r="C229" s="23"/>
      <c r="D229" s="20"/>
      <c r="E229" s="20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2.75">
      <c r="A230" s="41" t="s">
        <v>77</v>
      </c>
      <c r="B230" s="35"/>
      <c r="C230" s="23"/>
      <c r="D230" s="20"/>
      <c r="E230" s="20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2.75">
      <c r="A231" s="7" t="s">
        <v>64</v>
      </c>
      <c r="B231" s="12" t="s">
        <v>131</v>
      </c>
      <c r="C231" s="12" t="s">
        <v>131</v>
      </c>
      <c r="D231" s="10" t="s">
        <v>131</v>
      </c>
      <c r="E231" s="10" t="s">
        <v>131</v>
      </c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2.75">
      <c r="A232" s="7" t="s">
        <v>65</v>
      </c>
      <c r="B232" s="12" t="s">
        <v>131</v>
      </c>
      <c r="C232" s="12" t="s">
        <v>131</v>
      </c>
      <c r="D232" s="10" t="s">
        <v>131</v>
      </c>
      <c r="E232" s="10" t="s">
        <v>131</v>
      </c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2.75">
      <c r="A233" s="7" t="s">
        <v>66</v>
      </c>
      <c r="B233" s="12" t="s">
        <v>131</v>
      </c>
      <c r="C233" s="12" t="s">
        <v>131</v>
      </c>
      <c r="D233" s="10" t="s">
        <v>131</v>
      </c>
      <c r="E233" s="10" t="s">
        <v>131</v>
      </c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2.75">
      <c r="A234" s="7"/>
      <c r="B234" s="35"/>
      <c r="C234" s="23"/>
      <c r="D234" s="20"/>
      <c r="E234" s="20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2.75">
      <c r="A235" s="41" t="s">
        <v>140</v>
      </c>
      <c r="B235" s="35"/>
      <c r="C235" s="23"/>
      <c r="D235" s="7"/>
      <c r="E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2.75">
      <c r="A236" s="7" t="s">
        <v>64</v>
      </c>
      <c r="B236" s="43">
        <f aca="true" t="shared" si="0" ref="B236:E237">-B184-B189-B194-B199-B211+B241</f>
        <v>-1055</v>
      </c>
      <c r="C236" s="43">
        <f t="shared" si="0"/>
        <v>-2727</v>
      </c>
      <c r="D236" s="43">
        <f t="shared" si="0"/>
        <v>-1055</v>
      </c>
      <c r="E236" s="43">
        <f t="shared" si="0"/>
        <v>-2727</v>
      </c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2.75">
      <c r="A237" s="7" t="s">
        <v>141</v>
      </c>
      <c r="B237" s="43">
        <f t="shared" si="0"/>
        <v>-51</v>
      </c>
      <c r="C237" s="43">
        <f t="shared" si="0"/>
        <v>-59</v>
      </c>
      <c r="D237" s="43">
        <f t="shared" si="0"/>
        <v>-51</v>
      </c>
      <c r="E237" s="43">
        <f t="shared" si="0"/>
        <v>-59</v>
      </c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2.75">
      <c r="A238" s="7" t="s">
        <v>66</v>
      </c>
      <c r="B238" s="43">
        <f>-B186-B191-B196-B201-B213-B218-B223-B228+B243</f>
        <v>-259199</v>
      </c>
      <c r="C238" s="43">
        <f>-C186-C191-C196-C201-C213-C218-C223-C228+C243</f>
        <v>-294227</v>
      </c>
      <c r="D238" s="43">
        <f>-D186-D191-D196-D201-D213-D218-D223-D228+D243</f>
        <v>-259199</v>
      </c>
      <c r="E238" s="43">
        <f>-E186-E191-E196-E201-E213-E218-E223-E228+E243</f>
        <v>-294227</v>
      </c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2.75">
      <c r="A239" s="7"/>
      <c r="B239" s="35"/>
      <c r="C239" s="23"/>
      <c r="D239" s="7"/>
      <c r="E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2.75">
      <c r="A240" s="41" t="s">
        <v>71</v>
      </c>
      <c r="B240" s="35"/>
      <c r="C240" s="23"/>
      <c r="D240" s="7"/>
      <c r="E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2.75">
      <c r="A241" s="7" t="s">
        <v>64</v>
      </c>
      <c r="B241" s="35">
        <v>168825</v>
      </c>
      <c r="C241" s="23">
        <v>187800</v>
      </c>
      <c r="D241" s="20">
        <v>168825</v>
      </c>
      <c r="E241" s="20">
        <v>187800</v>
      </c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2.75">
      <c r="A242" s="7" t="s">
        <v>141</v>
      </c>
      <c r="B242" s="35">
        <v>43401</v>
      </c>
      <c r="C242" s="23">
        <v>-9710</v>
      </c>
      <c r="D242" s="20">
        <v>43401</v>
      </c>
      <c r="E242" s="20">
        <v>-9710</v>
      </c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2.75">
      <c r="A243" s="7" t="s">
        <v>66</v>
      </c>
      <c r="B243" s="35">
        <v>10357685</v>
      </c>
      <c r="C243" s="23">
        <v>10169977</v>
      </c>
      <c r="D243" s="20">
        <v>10357685</v>
      </c>
      <c r="E243" s="20">
        <v>10169977</v>
      </c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2.75">
      <c r="A244" s="7"/>
      <c r="B244" s="24"/>
      <c r="C244" s="28"/>
      <c r="D244" s="29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2.75">
      <c r="A245" s="6" t="s">
        <v>182</v>
      </c>
      <c r="B245" s="37"/>
      <c r="C245" s="38"/>
      <c r="D245" s="39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2.75">
      <c r="A246" s="6" t="s">
        <v>89</v>
      </c>
      <c r="B246" s="24"/>
      <c r="C246" s="28"/>
      <c r="D246" s="29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2.75">
      <c r="A247" s="7"/>
      <c r="B247" s="24"/>
      <c r="C247" s="28"/>
      <c r="D247" s="29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2.75">
      <c r="A248" s="7"/>
      <c r="B248" s="24"/>
      <c r="D248" s="18" t="s">
        <v>56</v>
      </c>
      <c r="E248" s="31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2.75">
      <c r="A249" s="7"/>
      <c r="B249" s="24"/>
      <c r="D249" s="40" t="s">
        <v>35</v>
      </c>
      <c r="E249" s="40" t="s">
        <v>44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2.75">
      <c r="A250" s="7"/>
      <c r="B250" s="24"/>
      <c r="D250" s="40" t="s">
        <v>36</v>
      </c>
      <c r="E250" s="40" t="s">
        <v>43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2.75">
      <c r="A251" s="7"/>
      <c r="B251" s="24"/>
      <c r="D251" s="40" t="s">
        <v>37</v>
      </c>
      <c r="E251" s="40" t="s">
        <v>45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2.75">
      <c r="A252" s="7"/>
      <c r="B252" s="24"/>
      <c r="D252" s="58">
        <v>36616</v>
      </c>
      <c r="E252" s="58">
        <v>36525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2.75">
      <c r="A253" s="7"/>
      <c r="B253" s="24"/>
      <c r="D253" s="34" t="s">
        <v>46</v>
      </c>
      <c r="E253" s="34" t="s">
        <v>46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2.75">
      <c r="A254" s="7"/>
      <c r="B254" s="24"/>
      <c r="D254" s="34"/>
      <c r="E254" s="34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2.75">
      <c r="A255" s="7" t="s">
        <v>7</v>
      </c>
      <c r="B255" s="10"/>
      <c r="D255" s="12">
        <v>134941</v>
      </c>
      <c r="E255" s="12">
        <v>168572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2.75">
      <c r="A256" s="7" t="s">
        <v>8</v>
      </c>
      <c r="B256" s="10"/>
      <c r="D256" s="12">
        <v>25907</v>
      </c>
      <c r="E256" s="12">
        <v>26668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2.75">
      <c r="A257" s="7" t="s">
        <v>9</v>
      </c>
      <c r="B257" s="10"/>
      <c r="D257" s="12">
        <v>1101114</v>
      </c>
      <c r="E257" s="12">
        <v>1191482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2.75">
      <c r="A258" s="7" t="s">
        <v>10</v>
      </c>
      <c r="B258" s="10"/>
      <c r="D258" s="12">
        <v>131816</v>
      </c>
      <c r="E258" s="12">
        <v>127328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2.75">
      <c r="A259" s="7" t="s">
        <v>11</v>
      </c>
      <c r="B259" s="10"/>
      <c r="D259" s="12">
        <v>674993</v>
      </c>
      <c r="E259" s="12">
        <v>676876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2.75">
      <c r="A260" s="7" t="s">
        <v>134</v>
      </c>
      <c r="B260" s="10"/>
      <c r="D260" s="12">
        <v>209403</v>
      </c>
      <c r="E260" s="12">
        <v>201571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2.75">
      <c r="A261" s="7" t="s">
        <v>12</v>
      </c>
      <c r="B261" s="10"/>
      <c r="D261" s="12"/>
      <c r="E261" s="12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2.75">
      <c r="A262" s="7" t="s">
        <v>13</v>
      </c>
      <c r="B262" s="44"/>
      <c r="D262" s="12"/>
      <c r="E262" s="12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2.75">
      <c r="A263" s="7" t="s">
        <v>14</v>
      </c>
      <c r="B263" s="10"/>
      <c r="D263" s="12">
        <f>954858+3811</f>
        <v>958669</v>
      </c>
      <c r="E263" s="12">
        <v>899816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2.75">
      <c r="A264" s="7" t="s">
        <v>15</v>
      </c>
      <c r="B264" s="10"/>
      <c r="D264" s="12">
        <v>903430</v>
      </c>
      <c r="E264" s="12">
        <v>914224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2.75">
      <c r="A265" s="7" t="s">
        <v>16</v>
      </c>
      <c r="B265" s="10"/>
      <c r="D265" s="12">
        <v>700460</v>
      </c>
      <c r="E265" s="12">
        <v>717879</v>
      </c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2.75">
      <c r="A266" s="7" t="s">
        <v>17</v>
      </c>
      <c r="B266" s="10"/>
      <c r="D266" s="12">
        <v>235582</v>
      </c>
      <c r="E266" s="12">
        <v>233432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2.75">
      <c r="A267" s="7" t="s">
        <v>18</v>
      </c>
      <c r="B267" s="10"/>
      <c r="D267" s="12">
        <f>385927-36393</f>
        <v>349534</v>
      </c>
      <c r="E267" s="12">
        <f>428205-35479</f>
        <v>392726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2.75">
      <c r="A268" s="7" t="s">
        <v>19</v>
      </c>
      <c r="B268" s="10"/>
      <c r="D268" s="12">
        <v>143659</v>
      </c>
      <c r="E268" s="12">
        <v>164760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2.75">
      <c r="A269" s="7" t="s">
        <v>20</v>
      </c>
      <c r="B269" s="10"/>
      <c r="D269" s="12">
        <f>10320+910</f>
        <v>11230</v>
      </c>
      <c r="E269" s="12">
        <v>12268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2.75">
      <c r="A270" s="7" t="s">
        <v>21</v>
      </c>
      <c r="B270" s="10"/>
      <c r="D270" s="12">
        <f>461042+47</f>
        <v>461089</v>
      </c>
      <c r="E270" s="12">
        <v>454554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2.75">
      <c r="A271" s="7" t="s">
        <v>5</v>
      </c>
      <c r="B271" s="10"/>
      <c r="D271" s="12">
        <f>162450-2</f>
        <v>162448</v>
      </c>
      <c r="E271" s="12">
        <v>179686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2.75">
      <c r="A272" s="7"/>
      <c r="B272" s="10"/>
      <c r="D272" s="12"/>
      <c r="E272" s="12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3.5" thickBot="1">
      <c r="A273" s="7" t="s">
        <v>22</v>
      </c>
      <c r="B273" s="12"/>
      <c r="D273" s="15">
        <f>SUM(D255:D271)</f>
        <v>6204275</v>
      </c>
      <c r="E273" s="15">
        <f>SUM(E255:E271)</f>
        <v>6361842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3.5" thickTop="1">
      <c r="A274" s="7"/>
      <c r="B274" s="12"/>
      <c r="D274" s="12"/>
      <c r="E274" s="12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2.75">
      <c r="A275" s="7"/>
      <c r="B275" s="12"/>
      <c r="D275" s="12"/>
      <c r="E275" s="12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2.75">
      <c r="A276" s="55" t="s">
        <v>190</v>
      </c>
      <c r="B276" s="12"/>
      <c r="D276" s="12"/>
      <c r="E276" s="12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2.75">
      <c r="A277" s="7" t="s">
        <v>185</v>
      </c>
      <c r="B277" s="12"/>
      <c r="D277" s="12"/>
      <c r="E277" s="12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2.75">
      <c r="A278" s="7" t="s">
        <v>186</v>
      </c>
      <c r="B278" s="12"/>
      <c r="D278" s="12"/>
      <c r="E278" s="12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2.75">
      <c r="A279" s="7"/>
      <c r="B279" s="12"/>
      <c r="D279" s="12"/>
      <c r="E279" s="12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2.75">
      <c r="A280" s="7"/>
      <c r="B280" s="12"/>
      <c r="D280" s="12"/>
      <c r="E280" s="12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2.75">
      <c r="A281" s="6" t="s">
        <v>189</v>
      </c>
      <c r="B281" s="7"/>
      <c r="C281" s="7"/>
      <c r="D281" s="7"/>
      <c r="E281" s="12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2.75">
      <c r="A282" s="7" t="s">
        <v>188</v>
      </c>
      <c r="B282" s="12"/>
      <c r="D282" s="12"/>
      <c r="E282" s="12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2.75">
      <c r="A283" s="7"/>
      <c r="B283" s="12"/>
      <c r="D283" s="12"/>
      <c r="E283" s="12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2.75">
      <c r="A284" s="7"/>
      <c r="B284" s="12"/>
      <c r="D284" s="12"/>
      <c r="E284" s="12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2.75">
      <c r="A285" s="6" t="s">
        <v>187</v>
      </c>
      <c r="B285" s="12"/>
      <c r="D285" s="12"/>
      <c r="E285" s="12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2.75">
      <c r="A286" s="7"/>
      <c r="B286" s="12"/>
      <c r="D286" s="12"/>
      <c r="E286" s="12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2.75">
      <c r="A287" s="7"/>
      <c r="B287" s="12"/>
      <c r="D287" s="12"/>
      <c r="E287" s="12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2.75">
      <c r="A288" s="7"/>
      <c r="B288" s="12"/>
      <c r="D288" s="12"/>
      <c r="E288" s="12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7:15" ht="12.75">
      <c r="G289" s="7"/>
      <c r="H289" s="7"/>
      <c r="I289" s="7"/>
      <c r="J289" s="7"/>
      <c r="K289" s="7"/>
      <c r="L289" s="7"/>
      <c r="M289" s="7"/>
      <c r="N289" s="7"/>
      <c r="O289" s="7"/>
    </row>
    <row r="290" spans="7:15" ht="12.75">
      <c r="G290" s="7"/>
      <c r="H290" s="7"/>
      <c r="I290" s="7"/>
      <c r="J290" s="7"/>
      <c r="K290" s="7"/>
      <c r="L290" s="7"/>
      <c r="M290" s="7"/>
      <c r="N290" s="7"/>
      <c r="O290" s="7"/>
    </row>
    <row r="291" spans="7:15" ht="12.75"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2.75">
      <c r="A292" s="7"/>
      <c r="B292" s="12"/>
      <c r="D292" s="12"/>
      <c r="E292" s="12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2.75">
      <c r="A293" s="7"/>
      <c r="B293" s="12"/>
      <c r="D293" s="12"/>
      <c r="E293" s="12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2.75">
      <c r="A294" s="7"/>
      <c r="B294" s="12"/>
      <c r="D294" s="12"/>
      <c r="E294" s="12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2.75">
      <c r="A295" s="7"/>
      <c r="B295" s="12"/>
      <c r="C295" s="45"/>
      <c r="D295" s="45"/>
      <c r="E295" s="29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54" ht="15.75">
      <c r="A296" s="6"/>
      <c r="B296" s="17"/>
      <c r="C296" s="7"/>
      <c r="D296" s="7"/>
      <c r="E296" s="7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1:54" ht="15.75">
      <c r="A297" s="7"/>
      <c r="B297" s="18"/>
      <c r="C297" s="10"/>
      <c r="D297" s="10"/>
      <c r="E297" s="19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1:54" ht="15.75">
      <c r="A298" s="7"/>
      <c r="B298" s="18"/>
      <c r="C298" s="7"/>
      <c r="D298" s="32"/>
      <c r="E298" s="19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1:54" ht="15.75">
      <c r="A299" s="7"/>
      <c r="B299" s="18"/>
      <c r="C299" s="7"/>
      <c r="D299" s="40"/>
      <c r="E299" s="4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1:54" ht="15.75">
      <c r="A300" s="7"/>
      <c r="B300" s="18"/>
      <c r="C300" s="7"/>
      <c r="D300" s="40"/>
      <c r="E300" s="4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1:5" s="3" customFormat="1" ht="12.75">
      <c r="A301" s="7"/>
      <c r="B301" s="5"/>
      <c r="C301" s="7"/>
      <c r="D301" s="40"/>
      <c r="E301" s="40"/>
    </row>
    <row r="302" spans="1:5" s="3" customFormat="1" ht="12.75">
      <c r="A302" s="7"/>
      <c r="B302" s="33"/>
      <c r="C302" s="7"/>
      <c r="D302" s="9"/>
      <c r="E302" s="9"/>
    </row>
    <row r="303" spans="1:5" s="3" customFormat="1" ht="12.75">
      <c r="A303" s="7"/>
      <c r="B303" s="33"/>
      <c r="C303" s="7"/>
      <c r="D303" s="9"/>
      <c r="E303" s="9"/>
    </row>
    <row r="304" spans="1:5" s="3" customFormat="1" ht="12.75">
      <c r="A304" s="7"/>
      <c r="B304" s="33"/>
      <c r="C304" s="7"/>
      <c r="D304" s="9"/>
      <c r="E304" s="9"/>
    </row>
    <row r="305" spans="1:5" s="3" customFormat="1" ht="12.75">
      <c r="A305" s="7"/>
      <c r="B305" s="44"/>
      <c r="C305" s="7"/>
      <c r="D305" s="10"/>
      <c r="E305" s="10"/>
    </row>
    <row r="306" spans="1:5" s="3" customFormat="1" ht="12.75">
      <c r="A306" s="7"/>
      <c r="B306" s="44"/>
      <c r="C306" s="7"/>
      <c r="D306" s="10"/>
      <c r="E306" s="10"/>
    </row>
  </sheetData>
  <printOptions horizontalCentered="1"/>
  <pageMargins left="0.5" right="0.57" top="1" bottom="1" header="0.5" footer="0.5"/>
  <pageSetup horizontalDpi="600" verticalDpi="600" orientation="portrait" paperSize="9" scale="78" r:id="rId1"/>
  <rowBreaks count="5" manualBreakCount="5">
    <brk id="48" max="6" man="1"/>
    <brk id="90" max="6" man="1"/>
    <brk id="148" max="6" man="1"/>
    <brk id="202" max="6" man="1"/>
    <brk id="2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AMANAH MERCHANT BANK BERHAD</dc:creator>
  <cp:keywords/>
  <dc:description/>
  <cp:lastModifiedBy>user</cp:lastModifiedBy>
  <cp:lastPrinted>2000-05-10T04:39:47Z</cp:lastPrinted>
  <dcterms:created xsi:type="dcterms:W3CDTF">1998-04-21T03:32:02Z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